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5480" windowHeight="8265"/>
  </bookViews>
  <sheets>
    <sheet name="result" sheetId="1" r:id="rId1"/>
    <sheet name="cal" sheetId="4" state="hidden" r:id="rId2"/>
    <sheet name="imput" sheetId="5" r:id="rId3"/>
  </sheets>
  <definedNames>
    <definedName name="_xlnm.Print_Area" localSheetId="0">result!$A$1:$AQ$24</definedName>
  </definedNames>
  <calcPr calcId="125725"/>
</workbook>
</file>

<file path=xl/calcChain.xml><?xml version="1.0" encoding="utf-8"?>
<calcChain xmlns="http://schemas.openxmlformats.org/spreadsheetml/2006/main">
  <c r="AD26" i="1"/>
  <c r="AD3"/>
  <c r="AD4"/>
  <c r="AD5"/>
  <c r="AD6"/>
  <c r="AD7"/>
  <c r="AD8"/>
  <c r="AD9"/>
  <c r="AD10"/>
  <c r="AD11"/>
  <c r="AD12"/>
  <c r="AD13"/>
  <c r="AD14"/>
  <c r="AD15"/>
  <c r="AD16"/>
  <c r="AM26"/>
  <c r="AL26"/>
  <c r="AK26"/>
  <c r="AF26"/>
  <c r="W26"/>
  <c r="V26"/>
  <c r="U26"/>
  <c r="T26"/>
  <c r="S26"/>
  <c r="Q26"/>
  <c r="P26"/>
  <c r="O26"/>
  <c r="N26"/>
  <c r="M26"/>
  <c r="K26"/>
  <c r="J26"/>
  <c r="I26"/>
  <c r="H26"/>
  <c r="G26"/>
  <c r="E26"/>
  <c r="D26"/>
  <c r="C26"/>
  <c r="B26"/>
  <c r="X25" i="4"/>
  <c r="X24" i="1" s="1"/>
  <c r="R25" i="4"/>
  <c r="R24" i="1" s="1"/>
  <c r="L25" i="4"/>
  <c r="L24" i="1" s="1"/>
  <c r="F25" i="4"/>
  <c r="F24" i="1" s="1"/>
  <c r="C24" i="4"/>
  <c r="D24"/>
  <c r="E24"/>
  <c r="G24"/>
  <c r="H24"/>
  <c r="I24"/>
  <c r="J24"/>
  <c r="K24"/>
  <c r="M24"/>
  <c r="N24"/>
  <c r="O24"/>
  <c r="P24"/>
  <c r="Q24"/>
  <c r="S24"/>
  <c r="T24"/>
  <c r="U24"/>
  <c r="V24"/>
  <c r="W24"/>
  <c r="AC24"/>
  <c r="AE24"/>
  <c r="AJ24"/>
  <c r="AK24"/>
  <c r="AL24"/>
  <c r="B24"/>
  <c r="A24"/>
  <c r="D25" l="1"/>
  <c r="D24" i="1" s="1"/>
  <c r="AL25" i="4"/>
  <c r="AM24" i="1" s="1"/>
  <c r="AJ25" i="4"/>
  <c r="AK24" i="1" s="1"/>
  <c r="AC25" i="4"/>
  <c r="AD24" i="1" s="1"/>
  <c r="V25" i="4"/>
  <c r="V24" i="1" s="1"/>
  <c r="T25" i="4"/>
  <c r="T24" i="1" s="1"/>
  <c r="Q25" i="4"/>
  <c r="Q24" i="1" s="1"/>
  <c r="O25" i="4"/>
  <c r="O24" i="1" s="1"/>
  <c r="M25" i="4"/>
  <c r="M24" i="1" s="1"/>
  <c r="J25" i="4"/>
  <c r="J24" i="1" s="1"/>
  <c r="H25" i="4"/>
  <c r="H24" i="1" s="1"/>
  <c r="E25" i="4"/>
  <c r="E24" i="1" s="1"/>
  <c r="C25" i="4"/>
  <c r="C24" i="1" s="1"/>
  <c r="B25" i="4"/>
  <c r="B24" i="1" s="1"/>
  <c r="AK25" i="4"/>
  <c r="AL24" i="1" s="1"/>
  <c r="AE25" i="4"/>
  <c r="AF24" i="1" s="1"/>
  <c r="W25" i="4"/>
  <c r="W24" i="1" s="1"/>
  <c r="U25" i="4"/>
  <c r="U24" i="1" s="1"/>
  <c r="S25" i="4"/>
  <c r="S24" i="1" s="1"/>
  <c r="P25" i="4"/>
  <c r="P24" i="1" s="1"/>
  <c r="N25" i="4"/>
  <c r="N24" i="1" s="1"/>
  <c r="K25" i="4"/>
  <c r="K24" i="1" s="1"/>
  <c r="I25" i="4"/>
  <c r="I24" i="1" s="1"/>
  <c r="G25" i="4"/>
  <c r="G24" i="1" s="1"/>
  <c r="AQ23"/>
  <c r="AP23"/>
  <c r="AO23"/>
  <c r="AN23"/>
  <c r="AQ22"/>
  <c r="AP22"/>
  <c r="AO22"/>
  <c r="AN22"/>
  <c r="AQ21"/>
  <c r="AP21"/>
  <c r="AO21"/>
  <c r="AN21"/>
  <c r="AO20"/>
  <c r="AN20"/>
  <c r="AJ23"/>
  <c r="AI23"/>
  <c r="AH23"/>
  <c r="AJ22"/>
  <c r="AI22"/>
  <c r="AH22"/>
  <c r="AJ21"/>
  <c r="AI21"/>
  <c r="AH21"/>
  <c r="AJ20"/>
  <c r="AI20"/>
  <c r="AH20"/>
  <c r="AB23"/>
  <c r="AA23"/>
  <c r="Z23"/>
  <c r="Y23"/>
  <c r="AB22"/>
  <c r="AA22"/>
  <c r="Z22"/>
  <c r="Y22"/>
  <c r="AB21"/>
  <c r="AA21"/>
  <c r="Z21"/>
  <c r="Y21"/>
  <c r="AL23" i="4"/>
  <c r="AK23"/>
  <c r="AJ23"/>
  <c r="AL22"/>
  <c r="AK22"/>
  <c r="AJ22"/>
  <c r="AL21"/>
  <c r="AK21"/>
  <c r="AJ21"/>
  <c r="AL20"/>
  <c r="AK20"/>
  <c r="AJ20"/>
  <c r="AL19"/>
  <c r="AK19"/>
  <c r="AJ19"/>
  <c r="AL18"/>
  <c r="AK18"/>
  <c r="AJ18"/>
  <c r="AL17"/>
  <c r="AK17"/>
  <c r="AJ17"/>
  <c r="AL16"/>
  <c r="AK16"/>
  <c r="AJ16"/>
  <c r="AL15"/>
  <c r="AK15"/>
  <c r="AJ15"/>
  <c r="AL14"/>
  <c r="AK14"/>
  <c r="AJ14"/>
  <c r="AL13"/>
  <c r="AK13"/>
  <c r="AJ13"/>
  <c r="AL12"/>
  <c r="AK12"/>
  <c r="AJ12"/>
  <c r="AL11"/>
  <c r="AK11"/>
  <c r="AJ11"/>
  <c r="AL10"/>
  <c r="AK10"/>
  <c r="AJ10"/>
  <c r="AL9"/>
  <c r="AK9"/>
  <c r="AJ9"/>
  <c r="AL8"/>
  <c r="AK8"/>
  <c r="AJ8"/>
  <c r="AL7"/>
  <c r="AK7"/>
  <c r="AJ7"/>
  <c r="AL6"/>
  <c r="AK6"/>
  <c r="AJ6"/>
  <c r="AL5"/>
  <c r="AK5"/>
  <c r="AJ5"/>
  <c r="AL4"/>
  <c r="AK4"/>
  <c r="AJ4"/>
  <c r="AL3"/>
  <c r="AK3"/>
  <c r="AJ3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E4"/>
  <c r="AE3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4"/>
  <c r="AC3"/>
  <c r="W23"/>
  <c r="V23"/>
  <c r="U23"/>
  <c r="T23"/>
  <c r="S23"/>
  <c r="W22"/>
  <c r="V22"/>
  <c r="U22"/>
  <c r="T22"/>
  <c r="S22"/>
  <c r="W21"/>
  <c r="V21"/>
  <c r="U21"/>
  <c r="T21"/>
  <c r="S21"/>
  <c r="W20"/>
  <c r="V20"/>
  <c r="U20"/>
  <c r="T20"/>
  <c r="S20"/>
  <c r="W19"/>
  <c r="V19"/>
  <c r="U19"/>
  <c r="T19"/>
  <c r="S19"/>
  <c r="W18"/>
  <c r="V18"/>
  <c r="U18"/>
  <c r="T18"/>
  <c r="S18"/>
  <c r="W17"/>
  <c r="V17"/>
  <c r="U17"/>
  <c r="T17"/>
  <c r="S17"/>
  <c r="W16"/>
  <c r="V16"/>
  <c r="U16"/>
  <c r="T16"/>
  <c r="S16"/>
  <c r="W15"/>
  <c r="V15"/>
  <c r="U15"/>
  <c r="T15"/>
  <c r="S15"/>
  <c r="W14"/>
  <c r="V14"/>
  <c r="U14"/>
  <c r="T14"/>
  <c r="S14"/>
  <c r="W13"/>
  <c r="V13"/>
  <c r="U13"/>
  <c r="T13"/>
  <c r="S13"/>
  <c r="W12"/>
  <c r="V12"/>
  <c r="U12"/>
  <c r="T12"/>
  <c r="S12"/>
  <c r="W11"/>
  <c r="V11"/>
  <c r="U11"/>
  <c r="T11"/>
  <c r="S11"/>
  <c r="W10"/>
  <c r="V10"/>
  <c r="U10"/>
  <c r="T10"/>
  <c r="S10"/>
  <c r="W9"/>
  <c r="V9"/>
  <c r="U9"/>
  <c r="T9"/>
  <c r="S9"/>
  <c r="W8"/>
  <c r="V8"/>
  <c r="U8"/>
  <c r="T8"/>
  <c r="S8"/>
  <c r="W7"/>
  <c r="V7"/>
  <c r="U7"/>
  <c r="T7"/>
  <c r="S7"/>
  <c r="W6"/>
  <c r="V6"/>
  <c r="U6"/>
  <c r="T6"/>
  <c r="S6"/>
  <c r="W5"/>
  <c r="V5"/>
  <c r="U5"/>
  <c r="T5"/>
  <c r="S5"/>
  <c r="W4"/>
  <c r="V4"/>
  <c r="U4"/>
  <c r="T4"/>
  <c r="S4"/>
  <c r="W3"/>
  <c r="V3"/>
  <c r="U3"/>
  <c r="T3"/>
  <c r="S3"/>
  <c r="Q23"/>
  <c r="P23"/>
  <c r="O23"/>
  <c r="N23"/>
  <c r="M23"/>
  <c r="Q22"/>
  <c r="P22"/>
  <c r="O22"/>
  <c r="N22"/>
  <c r="M22"/>
  <c r="Q21"/>
  <c r="P21"/>
  <c r="O21"/>
  <c r="N21"/>
  <c r="M21"/>
  <c r="Q20"/>
  <c r="P20"/>
  <c r="O20"/>
  <c r="N20"/>
  <c r="M20"/>
  <c r="Q19"/>
  <c r="P19"/>
  <c r="O19"/>
  <c r="N19"/>
  <c r="M19"/>
  <c r="Q18"/>
  <c r="P18"/>
  <c r="O18"/>
  <c r="N18"/>
  <c r="M18"/>
  <c r="Q17"/>
  <c r="P17"/>
  <c r="O17"/>
  <c r="N17"/>
  <c r="M17"/>
  <c r="Q16"/>
  <c r="P16"/>
  <c r="O16"/>
  <c r="N16"/>
  <c r="M16"/>
  <c r="Q15"/>
  <c r="P15"/>
  <c r="O15"/>
  <c r="N15"/>
  <c r="M15"/>
  <c r="Q14"/>
  <c r="P14"/>
  <c r="O14"/>
  <c r="N14"/>
  <c r="M14"/>
  <c r="Q13"/>
  <c r="P13"/>
  <c r="O13"/>
  <c r="N13"/>
  <c r="M13"/>
  <c r="Q12"/>
  <c r="P12"/>
  <c r="O12"/>
  <c r="N12"/>
  <c r="M12"/>
  <c r="Q11"/>
  <c r="P11"/>
  <c r="O11"/>
  <c r="N11"/>
  <c r="M11"/>
  <c r="Q10"/>
  <c r="P10"/>
  <c r="O10"/>
  <c r="N10"/>
  <c r="M10"/>
  <c r="Q9"/>
  <c r="P9"/>
  <c r="O9"/>
  <c r="N9"/>
  <c r="M9"/>
  <c r="Q8"/>
  <c r="P8"/>
  <c r="O8"/>
  <c r="N8"/>
  <c r="M8"/>
  <c r="Q7"/>
  <c r="P7"/>
  <c r="O7"/>
  <c r="N7"/>
  <c r="M7"/>
  <c r="Q6"/>
  <c r="P6"/>
  <c r="O6"/>
  <c r="N6"/>
  <c r="M6"/>
  <c r="Q5"/>
  <c r="P5"/>
  <c r="O5"/>
  <c r="N5"/>
  <c r="M5"/>
  <c r="Q4"/>
  <c r="P4"/>
  <c r="O4"/>
  <c r="N4"/>
  <c r="M4"/>
  <c r="Q3"/>
  <c r="P3"/>
  <c r="O3"/>
  <c r="N3"/>
  <c r="M3"/>
  <c r="K23"/>
  <c r="J23"/>
  <c r="I23"/>
  <c r="H23"/>
  <c r="G23"/>
  <c r="K22"/>
  <c r="J22"/>
  <c r="I22"/>
  <c r="H22"/>
  <c r="G22"/>
  <c r="K21"/>
  <c r="J21"/>
  <c r="I21"/>
  <c r="H21"/>
  <c r="G21"/>
  <c r="K20"/>
  <c r="J20"/>
  <c r="I20"/>
  <c r="H20"/>
  <c r="G20"/>
  <c r="K19"/>
  <c r="J19"/>
  <c r="I19"/>
  <c r="H19"/>
  <c r="G19"/>
  <c r="K18"/>
  <c r="J18"/>
  <c r="I18"/>
  <c r="H18"/>
  <c r="G18"/>
  <c r="K17"/>
  <c r="J17"/>
  <c r="I17"/>
  <c r="H17"/>
  <c r="G17"/>
  <c r="K16"/>
  <c r="J16"/>
  <c r="I16"/>
  <c r="H16"/>
  <c r="G16"/>
  <c r="K15"/>
  <c r="J15"/>
  <c r="I15"/>
  <c r="H15"/>
  <c r="G15"/>
  <c r="K14"/>
  <c r="J14"/>
  <c r="I14"/>
  <c r="H14"/>
  <c r="G14"/>
  <c r="K13"/>
  <c r="J13"/>
  <c r="I13"/>
  <c r="H13"/>
  <c r="G13"/>
  <c r="K12"/>
  <c r="J12"/>
  <c r="I12"/>
  <c r="H12"/>
  <c r="G12"/>
  <c r="K11"/>
  <c r="J11"/>
  <c r="I11"/>
  <c r="H11"/>
  <c r="G11"/>
  <c r="K10"/>
  <c r="J10"/>
  <c r="I10"/>
  <c r="H10"/>
  <c r="G10"/>
  <c r="K9"/>
  <c r="J9"/>
  <c r="I9"/>
  <c r="H9"/>
  <c r="G9"/>
  <c r="K8"/>
  <c r="J8"/>
  <c r="I8"/>
  <c r="H8"/>
  <c r="G8"/>
  <c r="K7"/>
  <c r="J7"/>
  <c r="I7"/>
  <c r="H7"/>
  <c r="G7"/>
  <c r="K6"/>
  <c r="J6"/>
  <c r="I6"/>
  <c r="H6"/>
  <c r="G6"/>
  <c r="K5"/>
  <c r="J5"/>
  <c r="I5"/>
  <c r="H5"/>
  <c r="G5"/>
  <c r="K4"/>
  <c r="J4"/>
  <c r="I4"/>
  <c r="H4"/>
  <c r="G4"/>
  <c r="K3"/>
  <c r="J3"/>
  <c r="I3"/>
  <c r="H3"/>
  <c r="G3"/>
  <c r="E23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10"/>
  <c r="E9"/>
  <c r="D9"/>
  <c r="C9"/>
  <c r="B9"/>
  <c r="E8"/>
  <c r="D8"/>
  <c r="C8"/>
  <c r="B8"/>
  <c r="E7"/>
  <c r="D7"/>
  <c r="C7"/>
  <c r="B7"/>
  <c r="E6"/>
  <c r="D6"/>
  <c r="C6"/>
  <c r="B6"/>
  <c r="E5"/>
  <c r="D5"/>
  <c r="C5"/>
  <c r="B5"/>
  <c r="E4"/>
  <c r="D4"/>
  <c r="C4"/>
  <c r="B4"/>
  <c r="E3"/>
  <c r="D3"/>
  <c r="C3"/>
  <c r="B3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AF6"/>
  <c r="AF5"/>
  <c r="AF4"/>
  <c r="AF3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D3"/>
  <c r="X23"/>
  <c r="X22"/>
  <c r="X21"/>
  <c r="X20"/>
  <c r="X19"/>
  <c r="X18"/>
  <c r="X17"/>
  <c r="X16"/>
  <c r="X15"/>
  <c r="X14"/>
  <c r="X13"/>
  <c r="X12"/>
  <c r="X11"/>
  <c r="X10"/>
  <c r="X9"/>
  <c r="X8"/>
  <c r="X7"/>
  <c r="X6"/>
  <c r="X5"/>
  <c r="X4"/>
  <c r="X3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  <c r="R3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AM23" i="1"/>
  <c r="AL23"/>
  <c r="AK23"/>
  <c r="AM22"/>
  <c r="AL22"/>
  <c r="AK22"/>
  <c r="AM21"/>
  <c r="AL21"/>
  <c r="AK21"/>
  <c r="AM20"/>
  <c r="AL20"/>
  <c r="AK20"/>
  <c r="AM19"/>
  <c r="AL19"/>
  <c r="AK19"/>
  <c r="AM18"/>
  <c r="AL18"/>
  <c r="AK18"/>
  <c r="AM5"/>
  <c r="AL5"/>
  <c r="AK5"/>
  <c r="AM15"/>
  <c r="AL15"/>
  <c r="AK15"/>
  <c r="AM6"/>
  <c r="AL6"/>
  <c r="AK6"/>
  <c r="AM4"/>
  <c r="AL4"/>
  <c r="AK4"/>
  <c r="AM14"/>
  <c r="AL14"/>
  <c r="AK14"/>
  <c r="AM13"/>
  <c r="AL13"/>
  <c r="AK13"/>
  <c r="AM9"/>
  <c r="AL9"/>
  <c r="AK9"/>
  <c r="AM3"/>
  <c r="AL3"/>
  <c r="AK3"/>
  <c r="AM8"/>
  <c r="AL8"/>
  <c r="AK8"/>
  <c r="AM7"/>
  <c r="AL7"/>
  <c r="AK7"/>
  <c r="AM10"/>
  <c r="AL10"/>
  <c r="AK10"/>
  <c r="AM16"/>
  <c r="AL16"/>
  <c r="AK16"/>
  <c r="AM12"/>
  <c r="AL12"/>
  <c r="AK12"/>
  <c r="AM17"/>
  <c r="AL17"/>
  <c r="AK17"/>
  <c r="AM11"/>
  <c r="AL11"/>
  <c r="AK11"/>
  <c r="AG23"/>
  <c r="AF23"/>
  <c r="AE23"/>
  <c r="AD23"/>
  <c r="AG22"/>
  <c r="AF22"/>
  <c r="AE22"/>
  <c r="AD22"/>
  <c r="AG21"/>
  <c r="AF21"/>
  <c r="AE21"/>
  <c r="AD21"/>
  <c r="AG20"/>
  <c r="AF20"/>
  <c r="AE20"/>
  <c r="AD20"/>
  <c r="AG19"/>
  <c r="AF19"/>
  <c r="AE19"/>
  <c r="AD19"/>
  <c r="AG18"/>
  <c r="AF18"/>
  <c r="AE18"/>
  <c r="AD18"/>
  <c r="AG5"/>
  <c r="AF5"/>
  <c r="AE5"/>
  <c r="AG15"/>
  <c r="AF15"/>
  <c r="AE15"/>
  <c r="AG6"/>
  <c r="AF6"/>
  <c r="AE6"/>
  <c r="AG4"/>
  <c r="AF4"/>
  <c r="AE4"/>
  <c r="AG14"/>
  <c r="AF14"/>
  <c r="AE14"/>
  <c r="AG13"/>
  <c r="AF13"/>
  <c r="AE13"/>
  <c r="AG9"/>
  <c r="AF9"/>
  <c r="AE9"/>
  <c r="AG3"/>
  <c r="AF3"/>
  <c r="AE3"/>
  <c r="AG8"/>
  <c r="AF8"/>
  <c r="AE8"/>
  <c r="AG7"/>
  <c r="AF7"/>
  <c r="AE7"/>
  <c r="AG10"/>
  <c r="AF10"/>
  <c r="AE10"/>
  <c r="AG16"/>
  <c r="AF16"/>
  <c r="AE16"/>
  <c r="AG12"/>
  <c r="AF12"/>
  <c r="AE12"/>
  <c r="AG17"/>
  <c r="AF17"/>
  <c r="AE17"/>
  <c r="AD17"/>
  <c r="AG11"/>
  <c r="AF11"/>
  <c r="AE11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X4"/>
  <c r="W4"/>
  <c r="V4"/>
  <c r="U4"/>
  <c r="T4"/>
  <c r="S4"/>
  <c r="R4"/>
  <c r="Q4"/>
  <c r="P4"/>
  <c r="O4"/>
  <c r="N4"/>
  <c r="M4"/>
  <c r="L4"/>
  <c r="K4"/>
  <c r="J4"/>
  <c r="I4"/>
  <c r="H4"/>
  <c r="G4"/>
  <c r="F4"/>
  <c r="E4"/>
  <c r="D4"/>
  <c r="C4"/>
  <c r="B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X3"/>
  <c r="W3"/>
  <c r="V3"/>
  <c r="U3"/>
  <c r="T3"/>
  <c r="S3"/>
  <c r="R3"/>
  <c r="Q3"/>
  <c r="P3"/>
  <c r="O3"/>
  <c r="N3"/>
  <c r="M3"/>
  <c r="L3"/>
  <c r="K3"/>
  <c r="J3"/>
  <c r="I3"/>
  <c r="H3"/>
  <c r="G3"/>
  <c r="F3"/>
  <c r="E3"/>
  <c r="D3"/>
  <c r="C3"/>
  <c r="B3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23" i="4"/>
  <c r="A22"/>
  <c r="AC22" i="1" s="1"/>
  <c r="A21" i="4"/>
  <c r="A20"/>
  <c r="A19"/>
  <c r="A18"/>
  <c r="A17"/>
  <c r="A16"/>
  <c r="AC15" i="1" s="1"/>
  <c r="A15" i="4"/>
  <c r="A14"/>
  <c r="AC4" i="1" s="1"/>
  <c r="A13" i="4"/>
  <c r="A12"/>
  <c r="AC13" i="1" s="1"/>
  <c r="A11" i="4"/>
  <c r="A10"/>
  <c r="AC3" i="1" s="1"/>
  <c r="A9" i="4"/>
  <c r="A8"/>
  <c r="AC7" i="1" s="1"/>
  <c r="A7" i="4"/>
  <c r="A6"/>
  <c r="AC16" i="1" s="1"/>
  <c r="A5" i="4"/>
  <c r="A4"/>
  <c r="AC17" i="1" s="1"/>
  <c r="A3" i="4"/>
  <c r="A22" i="1"/>
  <c r="A15"/>
  <c r="A4"/>
  <c r="A13"/>
  <c r="A3"/>
  <c r="A7"/>
  <c r="A16"/>
  <c r="AG4" i="4"/>
  <c r="AH17" i="1" s="1"/>
  <c r="AG5" i="4"/>
  <c r="AH12" i="1" s="1"/>
  <c r="AG6" i="4"/>
  <c r="AH16" i="1" s="1"/>
  <c r="AG7" i="4"/>
  <c r="AH10" i="1" s="1"/>
  <c r="AG8" i="4"/>
  <c r="AH7" i="1" s="1"/>
  <c r="AG9" i="4"/>
  <c r="AH8" i="1" s="1"/>
  <c r="AG10" i="4"/>
  <c r="AH3" i="1" s="1"/>
  <c r="AG11" i="4"/>
  <c r="AH9" i="1" s="1"/>
  <c r="AG12" i="4"/>
  <c r="AH13" i="1" s="1"/>
  <c r="AG13" i="4"/>
  <c r="AH14" i="1" s="1"/>
  <c r="AG14" i="4"/>
  <c r="AH4" i="1" s="1"/>
  <c r="AG15" i="4"/>
  <c r="AH6" i="1" s="1"/>
  <c r="AG16" i="4"/>
  <c r="AG17"/>
  <c r="AH5" i="1" s="1"/>
  <c r="AG18" i="4"/>
  <c r="AH18" i="1" s="1"/>
  <c r="AG19" i="4"/>
  <c r="AH19" i="1" s="1"/>
  <c r="AG20" i="4"/>
  <c r="AG21"/>
  <c r="AG22"/>
  <c r="AG23"/>
  <c r="A17" i="1" l="1"/>
  <c r="A11"/>
  <c r="AC11"/>
  <c r="A12"/>
  <c r="AC12"/>
  <c r="A10"/>
  <c r="AC10"/>
  <c r="A8"/>
  <c r="AC8"/>
  <c r="A9"/>
  <c r="AC9"/>
  <c r="A14"/>
  <c r="AC14"/>
  <c r="A6"/>
  <c r="AC6"/>
  <c r="A5"/>
  <c r="AC5"/>
  <c r="A19"/>
  <c r="AC19"/>
  <c r="A21"/>
  <c r="AC21"/>
  <c r="A23"/>
  <c r="AC23"/>
  <c r="A18"/>
  <c r="AC18"/>
  <c r="A20"/>
  <c r="AC20"/>
  <c r="AF25" i="4"/>
  <c r="AG24" i="1" s="1"/>
  <c r="AD25" i="4"/>
  <c r="AE24" i="1" s="1"/>
  <c r="AH15"/>
  <c r="Z4" i="4"/>
  <c r="Z17" i="1" s="1"/>
  <c r="Z22" i="4"/>
  <c r="AM3"/>
  <c r="AN11" i="1" s="1"/>
  <c r="AH23" i="4"/>
  <c r="AH20"/>
  <c r="AM11"/>
  <c r="AN9" i="1" s="1"/>
  <c r="AH8" i="4"/>
  <c r="AI7" i="1" s="1"/>
  <c r="AM7" i="4"/>
  <c r="AN10" i="1" s="1"/>
  <c r="AH22" i="4"/>
  <c r="AM20"/>
  <c r="AM18"/>
  <c r="AN18" i="1" s="1"/>
  <c r="AM17" i="4"/>
  <c r="AN5" i="1" s="1"/>
  <c r="AM13" i="4"/>
  <c r="AN14" i="1" s="1"/>
  <c r="AM9" i="4"/>
  <c r="AN8" i="1" s="1"/>
  <c r="AG3" i="4"/>
  <c r="AH11" i="1" s="1"/>
  <c r="AM23" i="4"/>
  <c r="Y23"/>
  <c r="Y21"/>
  <c r="Z20"/>
  <c r="AM19"/>
  <c r="AN19" i="1" s="1"/>
  <c r="AM16" i="4"/>
  <c r="AH16"/>
  <c r="Z16"/>
  <c r="Z15" i="1" s="1"/>
  <c r="AM15" i="4"/>
  <c r="AN6" i="1" s="1"/>
  <c r="AM12" i="4"/>
  <c r="AN13" i="1" s="1"/>
  <c r="AH10" i="4"/>
  <c r="AI3" i="1" s="1"/>
  <c r="Z10" i="4"/>
  <c r="Z3" i="1" s="1"/>
  <c r="AM6" i="4"/>
  <c r="AN16" i="1" s="1"/>
  <c r="AM5" i="4"/>
  <c r="AN12" i="1" s="1"/>
  <c r="AH4" i="4"/>
  <c r="AI17" i="1" s="1"/>
  <c r="AH7" i="4"/>
  <c r="AI10" i="1" s="1"/>
  <c r="AH15" i="4"/>
  <c r="AI6" i="1" s="1"/>
  <c r="AH18" i="4"/>
  <c r="AI18" i="1" s="1"/>
  <c r="AH12" i="4"/>
  <c r="AI13" i="1" s="1"/>
  <c r="AH11" i="4"/>
  <c r="AI9" i="1" s="1"/>
  <c r="AH6" i="4"/>
  <c r="AI16" i="1" s="1"/>
  <c r="Y17" i="4"/>
  <c r="Y5" i="1" s="1"/>
  <c r="Y15" i="4"/>
  <c r="Y6" i="1" s="1"/>
  <c r="Y9" i="4"/>
  <c r="Y8" i="1" s="1"/>
  <c r="Y7" i="4"/>
  <c r="Y10" i="1" s="1"/>
  <c r="Y3" i="4"/>
  <c r="Y11" i="1" s="1"/>
  <c r="Y19" i="4"/>
  <c r="Y19" i="1" s="1"/>
  <c r="Y13" i="4"/>
  <c r="Y14" i="1" s="1"/>
  <c r="Y11" i="4"/>
  <c r="Y9" i="1" s="1"/>
  <c r="Y10" i="4"/>
  <c r="Y3" i="1" s="1"/>
  <c r="Y5" i="4"/>
  <c r="Y12" i="1" s="1"/>
  <c r="Z18" i="4"/>
  <c r="Z18" i="1" s="1"/>
  <c r="Z14" i="4"/>
  <c r="Z4" i="1" s="1"/>
  <c r="Z12" i="4"/>
  <c r="Z13" i="1" s="1"/>
  <c r="Z6" i="4"/>
  <c r="Z16" i="1" s="1"/>
  <c r="Z8" i="4"/>
  <c r="Z7" i="1" s="1"/>
  <c r="Z21" i="4"/>
  <c r="Z19"/>
  <c r="Z19" i="1" s="1"/>
  <c r="Z17" i="4"/>
  <c r="Z5" i="1" s="1"/>
  <c r="Z13" i="4"/>
  <c r="Z14" i="1" s="1"/>
  <c r="Z7" i="4"/>
  <c r="Z10" i="1" s="1"/>
  <c r="Z23" i="4"/>
  <c r="AM22"/>
  <c r="AM21"/>
  <c r="AH21"/>
  <c r="AH19"/>
  <c r="AI19" i="1" s="1"/>
  <c r="AH17" i="4"/>
  <c r="AI5" i="1" s="1"/>
  <c r="Z15" i="4"/>
  <c r="Z6" i="1" s="1"/>
  <c r="AM14" i="4"/>
  <c r="AN4" i="1" s="1"/>
  <c r="AH14" i="4"/>
  <c r="AI4" i="1" s="1"/>
  <c r="AH13" i="4"/>
  <c r="AI14" i="1" s="1"/>
  <c r="Z11" i="4"/>
  <c r="Z9" i="1" s="1"/>
  <c r="AM10" i="4"/>
  <c r="AN3" i="1" s="1"/>
  <c r="AH9" i="4"/>
  <c r="AI8" i="1" s="1"/>
  <c r="Z9" i="4"/>
  <c r="Z8" i="1" s="1"/>
  <c r="AM8" i="4"/>
  <c r="AN7" i="1" s="1"/>
  <c r="AH5" i="4"/>
  <c r="AI12" i="1" s="1"/>
  <c r="Z5" i="4"/>
  <c r="Z12" i="1" s="1"/>
  <c r="AM4" i="4"/>
  <c r="AN17" i="1" s="1"/>
  <c r="Y4" i="4"/>
  <c r="Y17" i="1" s="1"/>
  <c r="Y6" i="4"/>
  <c r="Y16" i="1" s="1"/>
  <c r="Y8" i="4"/>
  <c r="Y7" i="1" s="1"/>
  <c r="Y12" i="4"/>
  <c r="Y13" i="1" s="1"/>
  <c r="Y14" i="4"/>
  <c r="Y4" i="1" s="1"/>
  <c r="Y16" i="4"/>
  <c r="Y15" i="1" s="1"/>
  <c r="Y18" i="4"/>
  <c r="Y18" i="1" s="1"/>
  <c r="Y20" i="4"/>
  <c r="Y22"/>
  <c r="Z3"/>
  <c r="Z11" i="1" s="1"/>
  <c r="AA10" i="4" l="1"/>
  <c r="AA3" i="1" s="1"/>
  <c r="AH3" i="4"/>
  <c r="AI11" i="1" s="1"/>
  <c r="AG25" i="4"/>
  <c r="AH24" i="1" s="1"/>
  <c r="AN15"/>
  <c r="AM25" i="4"/>
  <c r="AN24" i="1" s="1"/>
  <c r="AI15"/>
  <c r="Y20"/>
  <c r="Y25" i="4"/>
  <c r="Y24" i="1" s="1"/>
  <c r="Z20"/>
  <c r="Z25" i="4"/>
  <c r="Z24" i="1" s="1"/>
  <c r="AI20" i="4"/>
  <c r="AI23"/>
  <c r="AI10"/>
  <c r="AJ3" i="1" s="1"/>
  <c r="AN7" i="4"/>
  <c r="AO10" i="1" s="1"/>
  <c r="AN11" i="4"/>
  <c r="AO9" i="1" s="1"/>
  <c r="AN3" i="4"/>
  <c r="AO11" i="1" s="1"/>
  <c r="AI7" i="4"/>
  <c r="AJ10" i="1" s="1"/>
  <c r="AI4" i="4"/>
  <c r="AJ17" i="1" s="1"/>
  <c r="AI16" i="4"/>
  <c r="AJ15" i="1" s="1"/>
  <c r="AA22" i="4"/>
  <c r="AA20"/>
  <c r="AN4"/>
  <c r="AO17" i="1" s="1"/>
  <c r="AN10" i="4"/>
  <c r="AO3" i="1" s="1"/>
  <c r="AN14" i="4"/>
  <c r="AO4" i="1" s="1"/>
  <c r="AI21" i="4"/>
  <c r="AN22"/>
  <c r="AA21"/>
  <c r="AO21" s="1"/>
  <c r="AN6"/>
  <c r="AO16" i="1" s="1"/>
  <c r="AN15" i="4"/>
  <c r="AO6" i="1" s="1"/>
  <c r="AN19" i="4"/>
  <c r="AO19" i="1" s="1"/>
  <c r="AN23" i="4"/>
  <c r="AN9"/>
  <c r="AO8" i="1" s="1"/>
  <c r="AN17" i="4"/>
  <c r="AO5" i="1" s="1"/>
  <c r="AN20" i="4"/>
  <c r="AI22"/>
  <c r="AN21"/>
  <c r="AA23"/>
  <c r="AO23" s="1"/>
  <c r="AN5"/>
  <c r="AO12" i="1" s="1"/>
  <c r="AN12" i="4"/>
  <c r="AO13" i="1" s="1"/>
  <c r="AN16" i="4"/>
  <c r="AO15" i="1" s="1"/>
  <c r="AN13" i="4"/>
  <c r="AO14" i="1" s="1"/>
  <c r="AN18" i="4"/>
  <c r="AO18" i="1" s="1"/>
  <c r="AI15" i="4"/>
  <c r="AJ6" i="1" s="1"/>
  <c r="AI17" i="4"/>
  <c r="AJ5" i="1" s="1"/>
  <c r="AI18" i="4"/>
  <c r="AJ18" i="1" s="1"/>
  <c r="AI19" i="4"/>
  <c r="AJ19" i="1" s="1"/>
  <c r="AI14" i="4"/>
  <c r="AJ4" i="1" s="1"/>
  <c r="AI13" i="4"/>
  <c r="AJ14" i="1" s="1"/>
  <c r="AI12" i="4"/>
  <c r="AJ13" i="1" s="1"/>
  <c r="AI11" i="4"/>
  <c r="AJ9" i="1" s="1"/>
  <c r="AI9" i="4"/>
  <c r="AJ8" i="1" s="1"/>
  <c r="AI6" i="4"/>
  <c r="AJ16" i="1" s="1"/>
  <c r="AI5" i="4"/>
  <c r="AJ12" i="1" s="1"/>
  <c r="AI3" i="4"/>
  <c r="AJ11" i="1" s="1"/>
  <c r="AI8" i="4"/>
  <c r="AJ7" i="1" s="1"/>
  <c r="AA16" i="4"/>
  <c r="AA15" i="1" s="1"/>
  <c r="AA19" i="4"/>
  <c r="AA19" i="1" s="1"/>
  <c r="AA18" i="4"/>
  <c r="AA18" i="1" s="1"/>
  <c r="AA17" i="4"/>
  <c r="AA5" i="1" s="1"/>
  <c r="AA15" i="4"/>
  <c r="AA6" i="1" s="1"/>
  <c r="AA14" i="4"/>
  <c r="AA4" i="1" s="1"/>
  <c r="AA13" i="4"/>
  <c r="AA14" i="1" s="1"/>
  <c r="AA12" i="4"/>
  <c r="AA13" i="1" s="1"/>
  <c r="AA11" i="4"/>
  <c r="AA9" i="1" s="1"/>
  <c r="AA9" i="4"/>
  <c r="AA8" i="1" s="1"/>
  <c r="AA7" i="4"/>
  <c r="AA10" i="1" s="1"/>
  <c r="AA6" i="4"/>
  <c r="AA16" i="1" s="1"/>
  <c r="AA5" i="4"/>
  <c r="AA12" i="1" s="1"/>
  <c r="AA4" i="4"/>
  <c r="AA17" i="1" s="1"/>
  <c r="AN8" i="4"/>
  <c r="AO7" i="1" s="1"/>
  <c r="AA8" i="4"/>
  <c r="AA7" i="1" s="1"/>
  <c r="AO22" i="4"/>
  <c r="AO20"/>
  <c r="AA3"/>
  <c r="AA11" i="1" s="1"/>
  <c r="AO10" i="4" l="1"/>
  <c r="AP3" i="1" s="1"/>
  <c r="AH25" i="4"/>
  <c r="AI24" i="1" s="1"/>
  <c r="AP20"/>
  <c r="AA20"/>
  <c r="AA25" i="4"/>
  <c r="AA24" i="1" s="1"/>
  <c r="AB22" i="4"/>
  <c r="AB21"/>
  <c r="AB20"/>
  <c r="AB20" i="1" s="1"/>
  <c r="AB23" i="4"/>
  <c r="AO13"/>
  <c r="AP14" i="1" s="1"/>
  <c r="AO14" i="4"/>
  <c r="AP4" i="1" s="1"/>
  <c r="AO4" i="4"/>
  <c r="AP17" i="1" s="1"/>
  <c r="AO17" i="4"/>
  <c r="AP5" i="1" s="1"/>
  <c r="AO11" i="4"/>
  <c r="AP9" i="1" s="1"/>
  <c r="AO12" i="4"/>
  <c r="AP13" i="1" s="1"/>
  <c r="AB16" i="4"/>
  <c r="AB15" i="1" s="1"/>
  <c r="AB10" i="4"/>
  <c r="AB3" i="1" s="1"/>
  <c r="AO19" i="4"/>
  <c r="AP19" i="1" s="1"/>
  <c r="AO15" i="4"/>
  <c r="AP6" i="1" s="1"/>
  <c r="AO18" i="4"/>
  <c r="AP18" i="1" s="1"/>
  <c r="AB6" i="4"/>
  <c r="AB16" i="1" s="1"/>
  <c r="AO16" i="4"/>
  <c r="AP15" i="1" s="1"/>
  <c r="AB15" i="4"/>
  <c r="AB6" i="1" s="1"/>
  <c r="AB11" i="4"/>
  <c r="AB9" i="1" s="1"/>
  <c r="AB4" i="4"/>
  <c r="AB17" i="1" s="1"/>
  <c r="AB14" i="4"/>
  <c r="AB4" i="1" s="1"/>
  <c r="AB18" i="4"/>
  <c r="AB18" i="1" s="1"/>
  <c r="AB19" i="4"/>
  <c r="AB19" i="1" s="1"/>
  <c r="AB13" i="4"/>
  <c r="AB14" i="1" s="1"/>
  <c r="AB17" i="4"/>
  <c r="AB5" i="1" s="1"/>
  <c r="AB12" i="4"/>
  <c r="AB13" i="1" s="1"/>
  <c r="AB9" i="4"/>
  <c r="AB8" i="1" s="1"/>
  <c r="AO9" i="4"/>
  <c r="AP8" i="1" s="1"/>
  <c r="AB7" i="4"/>
  <c r="AB10" i="1" s="1"/>
  <c r="AO7" i="4"/>
  <c r="AP10" i="1" s="1"/>
  <c r="AO6" i="4"/>
  <c r="AP16" i="1" s="1"/>
  <c r="AB5" i="4"/>
  <c r="AB12" i="1" s="1"/>
  <c r="AO5" i="4"/>
  <c r="AP12" i="1" s="1"/>
  <c r="AB8" i="4"/>
  <c r="AB7" i="1" s="1"/>
  <c r="AO8" i="4"/>
  <c r="AP7" i="1" s="1"/>
  <c r="AB3" i="4"/>
  <c r="AB11" i="1" s="1"/>
  <c r="AO3" i="4"/>
  <c r="AO25" l="1"/>
  <c r="AP24" i="1" s="1"/>
  <c r="AP23" i="4"/>
  <c r="AP11" i="1"/>
  <c r="AP20" i="4"/>
  <c r="AQ20" i="1" s="1"/>
  <c r="AP21" i="4"/>
  <c r="AP22"/>
  <c r="AP4"/>
  <c r="AQ17" i="1" s="1"/>
  <c r="AP18" i="4"/>
  <c r="AQ18" i="1" s="1"/>
  <c r="AP16" i="4"/>
  <c r="AQ15" i="1" s="1"/>
  <c r="AP10" i="4"/>
  <c r="AQ3" i="1" s="1"/>
  <c r="AP14" i="4"/>
  <c r="AQ4" i="1" s="1"/>
  <c r="AP13" i="4"/>
  <c r="AQ14" i="1" s="1"/>
  <c r="AP11" i="4"/>
  <c r="AQ9" i="1" s="1"/>
  <c r="AP15" i="4"/>
  <c r="AQ6" i="1" s="1"/>
  <c r="AP17" i="4"/>
  <c r="AQ5" i="1" s="1"/>
  <c r="AP19" i="4"/>
  <c r="AQ19" i="1" s="1"/>
  <c r="AP12" i="4"/>
  <c r="AQ13" i="1" s="1"/>
  <c r="AP9" i="4"/>
  <c r="AQ8" i="1" s="1"/>
  <c r="AP7" i="4"/>
  <c r="AQ10" i="1" s="1"/>
  <c r="AP6" i="4"/>
  <c r="AQ16" i="1" s="1"/>
  <c r="AP5" i="4"/>
  <c r="AQ12" i="1" s="1"/>
  <c r="AP3" i="4"/>
  <c r="AQ11" i="1" s="1"/>
  <c r="AP8" i="4"/>
  <c r="AQ7" i="1" s="1"/>
</calcChain>
</file>

<file path=xl/sharedStrings.xml><?xml version="1.0" encoding="utf-8"?>
<sst xmlns="http://schemas.openxmlformats.org/spreadsheetml/2006/main" count="485" uniqueCount="80">
  <si>
    <t>丸火練習会　成績集計表</t>
    <rPh sb="0" eb="1">
      <t>マル</t>
    </rPh>
    <rPh sb="1" eb="2">
      <t>ヒ</t>
    </rPh>
    <rPh sb="2" eb="4">
      <t>レンシュウ</t>
    </rPh>
    <rPh sb="4" eb="5">
      <t>カイ</t>
    </rPh>
    <rPh sb="6" eb="8">
      <t>セイセキ</t>
    </rPh>
    <rPh sb="8" eb="10">
      <t>シュウケイ</t>
    </rPh>
    <rPh sb="10" eb="11">
      <t>ヒョウ</t>
    </rPh>
    <phoneticPr fontId="1"/>
  </si>
  <si>
    <t>氏名</t>
    <rPh sb="0" eb="2">
      <t>シメイ</t>
    </rPh>
    <phoneticPr fontId="1"/>
  </si>
  <si>
    <t>所要時間</t>
    <rPh sb="0" eb="2">
      <t>ショヨウ</t>
    </rPh>
    <rPh sb="2" eb="4">
      <t>ジカン</t>
    </rPh>
    <phoneticPr fontId="1"/>
  </si>
  <si>
    <t>実所要時間</t>
    <rPh sb="0" eb="1">
      <t>ジツ</t>
    </rPh>
    <rPh sb="1" eb="3">
      <t>ショヨウ</t>
    </rPh>
    <rPh sb="3" eb="5">
      <t>ジカン</t>
    </rPh>
    <phoneticPr fontId="1"/>
  </si>
  <si>
    <t>ぺナ秒数　　１問ｘ４５秒</t>
    <rPh sb="2" eb="3">
      <t>ビョウ</t>
    </rPh>
    <rPh sb="3" eb="4">
      <t>スウ</t>
    </rPh>
    <rPh sb="7" eb="8">
      <t>モン</t>
    </rPh>
    <rPh sb="11" eb="12">
      <t>ビョウ</t>
    </rPh>
    <phoneticPr fontId="1"/>
  </si>
  <si>
    <t>ＴＣ１記号</t>
    <rPh sb="3" eb="5">
      <t>キゴウ</t>
    </rPh>
    <phoneticPr fontId="1"/>
  </si>
  <si>
    <t>ＴＣ２記号</t>
    <rPh sb="3" eb="5">
      <t>キゴウ</t>
    </rPh>
    <phoneticPr fontId="1"/>
  </si>
  <si>
    <t>テンポ順位</t>
    <rPh sb="3" eb="5">
      <t>ジュンイ</t>
    </rPh>
    <phoneticPr fontId="1"/>
  </si>
  <si>
    <t>ＴＣ順位</t>
    <rPh sb="2" eb="4">
      <t>ジュンイ</t>
    </rPh>
    <phoneticPr fontId="1"/>
  </si>
  <si>
    <t>通常順位</t>
    <rPh sb="0" eb="2">
      <t>ツウジョウ</t>
    </rPh>
    <rPh sb="2" eb="4">
      <t>ジュンイ</t>
    </rPh>
    <phoneticPr fontId="1"/>
  </si>
  <si>
    <t>総合順位</t>
    <rPh sb="0" eb="2">
      <t>ソウゴウ</t>
    </rPh>
    <rPh sb="2" eb="4">
      <t>ジュンイ</t>
    </rPh>
    <phoneticPr fontId="1"/>
  </si>
  <si>
    <t>荒井　正敏</t>
    <rPh sb="0" eb="2">
      <t>アライ</t>
    </rPh>
    <rPh sb="3" eb="5">
      <t>マサトシ</t>
    </rPh>
    <phoneticPr fontId="1"/>
  </si>
  <si>
    <t>伊東洋一郎</t>
    <rPh sb="0" eb="2">
      <t>イトウ</t>
    </rPh>
    <rPh sb="2" eb="5">
      <t>ヨウイチロウ</t>
    </rPh>
    <phoneticPr fontId="1"/>
  </si>
  <si>
    <t>今井　信親</t>
    <rPh sb="0" eb="2">
      <t>イマイ</t>
    </rPh>
    <rPh sb="3" eb="5">
      <t>ノブチカ</t>
    </rPh>
    <phoneticPr fontId="1"/>
  </si>
  <si>
    <t>児玉　拓</t>
    <rPh sb="0" eb="2">
      <t>コダマ</t>
    </rPh>
    <rPh sb="3" eb="4">
      <t>タク</t>
    </rPh>
    <phoneticPr fontId="1"/>
  </si>
  <si>
    <t>小山　太朗</t>
    <rPh sb="0" eb="2">
      <t>コヤマ</t>
    </rPh>
    <rPh sb="3" eb="5">
      <t>タロウ</t>
    </rPh>
    <phoneticPr fontId="1"/>
  </si>
  <si>
    <t>楠見　耕介</t>
    <rPh sb="0" eb="2">
      <t>クスミ</t>
    </rPh>
    <rPh sb="3" eb="5">
      <t>コウスケ</t>
    </rPh>
    <phoneticPr fontId="1"/>
  </si>
  <si>
    <t>小泉　辰喜</t>
    <rPh sb="0" eb="2">
      <t>コイズミ</t>
    </rPh>
    <rPh sb="3" eb="4">
      <t>タツ</t>
    </rPh>
    <rPh sb="4" eb="5">
      <t>キ</t>
    </rPh>
    <phoneticPr fontId="1"/>
  </si>
  <si>
    <t>海老沢　正</t>
    <rPh sb="0" eb="3">
      <t>エビサワ</t>
    </rPh>
    <rPh sb="4" eb="5">
      <t>タダシ</t>
    </rPh>
    <phoneticPr fontId="1"/>
  </si>
  <si>
    <t>木村　治雄</t>
    <rPh sb="0" eb="2">
      <t>キムラ</t>
    </rPh>
    <rPh sb="3" eb="5">
      <t>ハルオ</t>
    </rPh>
    <phoneticPr fontId="1"/>
  </si>
  <si>
    <t>白石　哲男</t>
    <rPh sb="0" eb="2">
      <t>シライシ</t>
    </rPh>
    <rPh sb="3" eb="5">
      <t>テツオ</t>
    </rPh>
    <phoneticPr fontId="1"/>
  </si>
  <si>
    <t>鈴木　規弘</t>
    <rPh sb="0" eb="2">
      <t>スズキ</t>
    </rPh>
    <rPh sb="3" eb="4">
      <t>キ</t>
    </rPh>
    <rPh sb="4" eb="5">
      <t>ヒロ</t>
    </rPh>
    <phoneticPr fontId="1"/>
  </si>
  <si>
    <t>松橋　徳敏</t>
    <rPh sb="0" eb="2">
      <t>マツハシ</t>
    </rPh>
    <rPh sb="3" eb="4">
      <t>トク</t>
    </rPh>
    <rPh sb="4" eb="5">
      <t>トシ</t>
    </rPh>
    <phoneticPr fontId="1"/>
  </si>
  <si>
    <t>伴　毅</t>
    <rPh sb="0" eb="1">
      <t>バン</t>
    </rPh>
    <rPh sb="2" eb="3">
      <t>ツヨシ</t>
    </rPh>
    <phoneticPr fontId="1"/>
  </si>
  <si>
    <t>テンポ２</t>
    <phoneticPr fontId="1"/>
  </si>
  <si>
    <t>テンポ３</t>
    <phoneticPr fontId="1"/>
  </si>
  <si>
    <t>テンポ４</t>
    <phoneticPr fontId="1"/>
  </si>
  <si>
    <t>通常１</t>
    <rPh sb="0" eb="2">
      <t>ツウジョウ</t>
    </rPh>
    <phoneticPr fontId="1"/>
  </si>
  <si>
    <t>通常２</t>
    <rPh sb="0" eb="2">
      <t>ツウジョウ</t>
    </rPh>
    <phoneticPr fontId="1"/>
  </si>
  <si>
    <t>通常３</t>
    <rPh sb="0" eb="2">
      <t>ツウジョウ</t>
    </rPh>
    <phoneticPr fontId="1"/>
  </si>
  <si>
    <r>
      <t>テンポ合計時間</t>
    </r>
    <r>
      <rPr>
        <sz val="11"/>
        <color rgb="FFFF0000"/>
        <rFont val="ＭＳ Ｐゴシック"/>
        <family val="3"/>
        <charset val="128"/>
        <scheme val="minor"/>
      </rPr>
      <t>Ａ</t>
    </r>
    <rPh sb="3" eb="5">
      <t>ゴウケイ</t>
    </rPh>
    <rPh sb="5" eb="7">
      <t>ジカン</t>
    </rPh>
    <phoneticPr fontId="1"/>
  </si>
  <si>
    <r>
      <t>ＴＣ修正時間合計</t>
    </r>
    <r>
      <rPr>
        <sz val="11"/>
        <color rgb="FFFF0000"/>
        <rFont val="ＭＳ Ｐゴシック"/>
        <family val="3"/>
        <charset val="128"/>
        <scheme val="minor"/>
      </rPr>
      <t>Ｂ</t>
    </r>
    <rPh sb="2" eb="4">
      <t>シュウセイ</t>
    </rPh>
    <rPh sb="4" eb="6">
      <t>ジカン</t>
    </rPh>
    <rPh sb="6" eb="8">
      <t>ゴウケイ</t>
    </rPh>
    <phoneticPr fontId="1"/>
  </si>
  <si>
    <r>
      <t>通常修正時間</t>
    </r>
    <r>
      <rPr>
        <sz val="11"/>
        <color rgb="FFFF0000"/>
        <rFont val="ＭＳ Ｐゴシック"/>
        <family val="3"/>
        <charset val="128"/>
        <scheme val="minor"/>
      </rPr>
      <t>Ｃ</t>
    </r>
    <rPh sb="0" eb="2">
      <t>ツウジョウ</t>
    </rPh>
    <rPh sb="2" eb="4">
      <t>シュウセイ</t>
    </rPh>
    <rPh sb="4" eb="6">
      <t>ジカン</t>
    </rPh>
    <phoneticPr fontId="1"/>
  </si>
  <si>
    <r>
      <t>総合時間　</t>
    </r>
    <r>
      <rPr>
        <sz val="11"/>
        <color rgb="FFFF0000"/>
        <rFont val="ＭＳ Ｐゴシック"/>
        <family val="3"/>
        <charset val="128"/>
        <scheme val="minor"/>
      </rPr>
      <t>Ａ＋Ｂ＋Ｃ</t>
    </r>
    <rPh sb="0" eb="2">
      <t>ソウゴウ</t>
    </rPh>
    <rPh sb="2" eb="4">
      <t>ジカン</t>
    </rPh>
    <phoneticPr fontId="1"/>
  </si>
  <si>
    <t>1-1</t>
    <phoneticPr fontId="1"/>
  </si>
  <si>
    <t>1-2</t>
  </si>
  <si>
    <t>1-3</t>
  </si>
  <si>
    <t>1-4</t>
  </si>
  <si>
    <t>2-1</t>
    <phoneticPr fontId="1"/>
  </si>
  <si>
    <t>2-2</t>
  </si>
  <si>
    <t>2-3</t>
  </si>
  <si>
    <t>2-4</t>
  </si>
  <si>
    <t>2-5</t>
  </si>
  <si>
    <t>テンポ１</t>
    <phoneticPr fontId="1"/>
  </si>
  <si>
    <t>3-1</t>
    <phoneticPr fontId="1"/>
  </si>
  <si>
    <t>3-2</t>
  </si>
  <si>
    <t>3-3</t>
  </si>
  <si>
    <t>3-4</t>
  </si>
  <si>
    <t>3-5</t>
  </si>
  <si>
    <t>4-1</t>
    <phoneticPr fontId="1"/>
  </si>
  <si>
    <t>4-2</t>
  </si>
  <si>
    <t>4-3</t>
  </si>
  <si>
    <t>4-4</t>
  </si>
  <si>
    <t>4-5</t>
  </si>
  <si>
    <t>丸火練習会　成績入力シート</t>
    <rPh sb="0" eb="1">
      <t>マル</t>
    </rPh>
    <rPh sb="1" eb="2">
      <t>ヒ</t>
    </rPh>
    <rPh sb="2" eb="4">
      <t>レンシュウ</t>
    </rPh>
    <rPh sb="4" eb="5">
      <t>カイ</t>
    </rPh>
    <rPh sb="6" eb="8">
      <t>セイセキ</t>
    </rPh>
    <rPh sb="8" eb="10">
      <t>ニュウリョク</t>
    </rPh>
    <phoneticPr fontId="1"/>
  </si>
  <si>
    <t>ぺナ秒数　　１問ｘ６０秒</t>
    <rPh sb="2" eb="3">
      <t>ビョウ</t>
    </rPh>
    <rPh sb="3" eb="4">
      <t>スウ</t>
    </rPh>
    <rPh sb="7" eb="8">
      <t>モン</t>
    </rPh>
    <rPh sb="11" eb="12">
      <t>ビョウ</t>
    </rPh>
    <phoneticPr fontId="1"/>
  </si>
  <si>
    <t>c</t>
    <phoneticPr fontId="1"/>
  </si>
  <si>
    <t>b</t>
    <phoneticPr fontId="1"/>
  </si>
  <si>
    <t>z</t>
    <phoneticPr fontId="1"/>
  </si>
  <si>
    <t>a</t>
    <phoneticPr fontId="1"/>
  </si>
  <si>
    <t>e</t>
    <phoneticPr fontId="1"/>
  </si>
  <si>
    <t>d</t>
    <phoneticPr fontId="1"/>
  </si>
  <si>
    <t>z</t>
    <phoneticPr fontId="1"/>
  </si>
  <si>
    <t>b</t>
    <phoneticPr fontId="1"/>
  </si>
  <si>
    <t>山口　尚宏</t>
    <rPh sb="0" eb="2">
      <t>ヤマグチ</t>
    </rPh>
    <rPh sb="3" eb="5">
      <t>ナオヒロ</t>
    </rPh>
    <phoneticPr fontId="1"/>
  </si>
  <si>
    <t>正解率</t>
    <rPh sb="0" eb="2">
      <t>セイカイ</t>
    </rPh>
    <rPh sb="2" eb="3">
      <t>リツ</t>
    </rPh>
    <phoneticPr fontId="1"/>
  </si>
  <si>
    <t>正解率or
平均</t>
    <rPh sb="0" eb="2">
      <t>セイカイ</t>
    </rPh>
    <rPh sb="2" eb="3">
      <t>リツ</t>
    </rPh>
    <rPh sb="6" eb="8">
      <t>ヘイキン</t>
    </rPh>
    <phoneticPr fontId="1"/>
  </si>
  <si>
    <t>b</t>
    <phoneticPr fontId="1"/>
  </si>
  <si>
    <t>z</t>
    <phoneticPr fontId="1"/>
  </si>
  <si>
    <t>e</t>
    <phoneticPr fontId="1"/>
  </si>
  <si>
    <t>a</t>
    <phoneticPr fontId="1"/>
  </si>
  <si>
    <t>c</t>
    <phoneticPr fontId="1"/>
  </si>
  <si>
    <t>d</t>
    <phoneticPr fontId="1"/>
  </si>
  <si>
    <t>d</t>
    <phoneticPr fontId="1"/>
  </si>
  <si>
    <t>n</t>
    <phoneticPr fontId="1"/>
  </si>
  <si>
    <t>z</t>
    <phoneticPr fontId="1"/>
  </si>
  <si>
    <t>c</t>
    <phoneticPr fontId="1"/>
  </si>
  <si>
    <t>b</t>
    <phoneticPr fontId="1"/>
  </si>
  <si>
    <t>z</t>
    <phoneticPr fontId="1"/>
  </si>
  <si>
    <t>但し　今井氏は１番２番は遅刻によりパス　テンポ３から参加</t>
    <rPh sb="0" eb="1">
      <t>タダ</t>
    </rPh>
    <rPh sb="3" eb="5">
      <t>イマイ</t>
    </rPh>
    <rPh sb="5" eb="6">
      <t>シ</t>
    </rPh>
    <rPh sb="8" eb="9">
      <t>バン</t>
    </rPh>
    <rPh sb="10" eb="11">
      <t>バン</t>
    </rPh>
    <rPh sb="12" eb="14">
      <t>チコク</t>
    </rPh>
    <rPh sb="26" eb="28">
      <t>サンカ</t>
    </rPh>
    <phoneticPr fontId="1"/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</si>
</sst>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5" xfId="0" applyBorder="1">
      <alignment vertical="center"/>
    </xf>
    <xf numFmtId="0" fontId="2" fillId="0" borderId="5" xfId="0" applyFont="1" applyBorder="1" applyAlignment="1">
      <alignment horizontal="right" vertical="center"/>
    </xf>
    <xf numFmtId="49" fontId="0" fillId="0" borderId="7" xfId="0" applyNumberForma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9" fontId="0" fillId="0" borderId="9" xfId="0" applyNumberFormat="1" applyBorder="1" applyAlignment="1">
      <alignment vertical="center" wrapText="1"/>
    </xf>
    <xf numFmtId="0" fontId="0" fillId="0" borderId="10" xfId="0" applyBorder="1">
      <alignment vertical="center"/>
    </xf>
    <xf numFmtId="0" fontId="0" fillId="0" borderId="4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49" fontId="0" fillId="0" borderId="6" xfId="0" applyNumberFormat="1" applyBorder="1" applyAlignment="1">
      <alignment vertical="center" wrapText="1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3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 applyAlignment="1">
      <alignment vertical="center" wrapText="1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9" xfId="0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6" xfId="0" applyBorder="1" applyAlignment="1">
      <alignment vertical="center" wrapText="1"/>
    </xf>
    <xf numFmtId="0" fontId="0" fillId="0" borderId="15" xfId="0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0" fillId="0" borderId="23" xfId="0" applyBorder="1">
      <alignment vertical="center"/>
    </xf>
    <xf numFmtId="0" fontId="0" fillId="0" borderId="24" xfId="0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0" xfId="0" applyFont="1" applyBorder="1">
      <alignment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21" xfId="0" applyFont="1" applyFill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2" borderId="15" xfId="0" applyFont="1" applyFill="1" applyBorder="1" applyAlignment="1">
      <alignment horizontal="right" vertical="center"/>
    </xf>
    <xf numFmtId="0" fontId="6" fillId="2" borderId="21" xfId="0" applyFont="1" applyFill="1" applyBorder="1">
      <alignment vertical="center"/>
    </xf>
    <xf numFmtId="0" fontId="6" fillId="2" borderId="14" xfId="0" applyFont="1" applyFill="1" applyBorder="1" applyAlignment="1">
      <alignment horizontal="right" vertical="center"/>
    </xf>
    <xf numFmtId="0" fontId="6" fillId="2" borderId="15" xfId="0" applyFont="1" applyFill="1" applyBorder="1">
      <alignment vertical="center"/>
    </xf>
    <xf numFmtId="0" fontId="6" fillId="0" borderId="16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2" xfId="0" applyFont="1" applyBorder="1">
      <alignment vertical="center"/>
    </xf>
    <xf numFmtId="0" fontId="6" fillId="2" borderId="2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22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6" fillId="2" borderId="22" xfId="0" applyFont="1" applyFill="1" applyBorder="1">
      <alignment vertical="center"/>
    </xf>
    <xf numFmtId="0" fontId="6" fillId="2" borderId="16" xfId="0" applyFont="1" applyFill="1" applyBorder="1" applyAlignment="1">
      <alignment horizontal="right" vertical="center"/>
    </xf>
    <xf numFmtId="0" fontId="6" fillId="2" borderId="3" xfId="0" applyFont="1" applyFill="1" applyBorder="1">
      <alignment vertical="center"/>
    </xf>
    <xf numFmtId="0" fontId="7" fillId="0" borderId="1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16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22" xfId="0" applyFont="1" applyBorder="1">
      <alignment vertical="center"/>
    </xf>
    <xf numFmtId="0" fontId="7" fillId="2" borderId="2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22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2" borderId="3" xfId="0" applyFont="1" applyFill="1" applyBorder="1" applyAlignment="1">
      <alignment horizontal="right" vertical="center"/>
    </xf>
    <xf numFmtId="0" fontId="7" fillId="2" borderId="22" xfId="0" applyFont="1" applyFill="1" applyBorder="1">
      <alignment vertical="center"/>
    </xf>
    <xf numFmtId="0" fontId="7" fillId="2" borderId="16" xfId="0" applyFont="1" applyFill="1" applyBorder="1" applyAlignment="1">
      <alignment horizontal="right" vertical="center"/>
    </xf>
    <xf numFmtId="0" fontId="7" fillId="2" borderId="3" xfId="0" applyFont="1" applyFill="1" applyBorder="1">
      <alignment vertical="center"/>
    </xf>
    <xf numFmtId="0" fontId="7" fillId="0" borderId="17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19" xfId="0" applyFont="1" applyBorder="1">
      <alignment vertical="center"/>
    </xf>
    <xf numFmtId="0" fontId="7" fillId="0" borderId="23" xfId="0" applyFont="1" applyBorder="1">
      <alignment vertical="center"/>
    </xf>
    <xf numFmtId="0" fontId="7" fillId="0" borderId="24" xfId="0" applyFont="1" applyBorder="1">
      <alignment vertical="center"/>
    </xf>
    <xf numFmtId="0" fontId="7" fillId="2" borderId="23" xfId="0" applyFont="1" applyFill="1" applyBorder="1" applyAlignment="1">
      <alignment horizontal="right" vertical="center"/>
    </xf>
    <xf numFmtId="0" fontId="7" fillId="2" borderId="18" xfId="0" applyFont="1" applyFill="1" applyBorder="1" applyAlignment="1">
      <alignment horizontal="right" vertical="center"/>
    </xf>
    <xf numFmtId="0" fontId="7" fillId="2" borderId="24" xfId="0" applyFont="1" applyFill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2" borderId="19" xfId="0" applyFont="1" applyFill="1" applyBorder="1" applyAlignment="1">
      <alignment horizontal="right" vertical="center"/>
    </xf>
    <xf numFmtId="0" fontId="7" fillId="2" borderId="24" xfId="0" applyFont="1" applyFill="1" applyBorder="1">
      <alignment vertical="center"/>
    </xf>
    <xf numFmtId="0" fontId="7" fillId="2" borderId="17" xfId="0" applyFont="1" applyFill="1" applyBorder="1" applyAlignment="1">
      <alignment horizontal="right" vertical="center"/>
    </xf>
    <xf numFmtId="0" fontId="7" fillId="2" borderId="19" xfId="0" applyFont="1" applyFill="1" applyBorder="1">
      <alignment vertical="center"/>
    </xf>
    <xf numFmtId="49" fontId="6" fillId="0" borderId="6" xfId="0" applyNumberFormat="1" applyFont="1" applyBorder="1" applyAlignment="1">
      <alignment vertical="center" wrapText="1"/>
    </xf>
    <xf numFmtId="49" fontId="7" fillId="0" borderId="7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9" fontId="7" fillId="0" borderId="9" xfId="0" applyNumberFormat="1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0" fillId="0" borderId="0" xfId="0" applyFill="1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4" xfId="0" applyBorder="1" applyAlignment="1">
      <alignment vertical="center" wrapText="1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31" xfId="0" applyBorder="1">
      <alignment vertical="center"/>
    </xf>
    <xf numFmtId="0" fontId="4" fillId="0" borderId="8" xfId="0" applyFont="1" applyBorder="1" applyAlignment="1">
      <alignment vertical="center" wrapText="1"/>
    </xf>
    <xf numFmtId="49" fontId="0" fillId="0" borderId="0" xfId="0" applyNumberFormat="1" applyBorder="1">
      <alignment vertical="center"/>
    </xf>
    <xf numFmtId="0" fontId="0" fillId="0" borderId="33" xfId="0" applyBorder="1">
      <alignment vertical="center"/>
    </xf>
    <xf numFmtId="0" fontId="0" fillId="0" borderId="32" xfId="0" applyBorder="1">
      <alignment vertical="center"/>
    </xf>
    <xf numFmtId="0" fontId="0" fillId="3" borderId="32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16" xfId="0" applyFill="1" applyBorder="1">
      <alignment vertical="center"/>
    </xf>
    <xf numFmtId="0" fontId="0" fillId="3" borderId="26" xfId="0" applyFill="1" applyBorder="1">
      <alignment vertical="center"/>
    </xf>
    <xf numFmtId="0" fontId="0" fillId="3" borderId="6" xfId="0" applyFill="1" applyBorder="1">
      <alignment vertical="center"/>
    </xf>
  </cellXfs>
  <cellStyles count="1">
    <cellStyle name="標準" xfId="0" builtinId="0"/>
  </cellStyles>
  <dxfs count="9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7"/>
  <sheetViews>
    <sheetView tabSelected="1" view="pageBreakPreview" zoomScale="60" zoomScaleNormal="100" workbookViewId="0">
      <selection activeCell="K35" sqref="K35"/>
    </sheetView>
  </sheetViews>
  <sheetFormatPr defaultRowHeight="13.5"/>
  <cols>
    <col min="1" max="1" width="11.625" style="5" customWidth="1"/>
    <col min="2" max="24" width="3.75" style="5" customWidth="1"/>
    <col min="25" max="27" width="6.875" style="5" customWidth="1"/>
    <col min="28" max="28" width="5.625" style="5" customWidth="1"/>
    <col min="29" max="29" width="11.625" style="5" customWidth="1"/>
    <col min="30" max="33" width="3.875" style="5" customWidth="1"/>
    <col min="34" max="35" width="6.875" style="5" customWidth="1"/>
    <col min="36" max="36" width="5.625" style="5" customWidth="1"/>
    <col min="37" max="37" width="4.5" style="5" customWidth="1"/>
    <col min="38" max="38" width="4.375" style="5" customWidth="1"/>
    <col min="39" max="39" width="4.5" style="5" customWidth="1"/>
    <col min="40" max="40" width="6.875" style="5" customWidth="1"/>
    <col min="41" max="41" width="5.625" style="5" customWidth="1"/>
    <col min="42" max="42" width="10" style="5" customWidth="1"/>
    <col min="43" max="43" width="6.125" style="5" customWidth="1"/>
    <col min="44" max="16384" width="9" style="5"/>
  </cols>
  <sheetData>
    <row r="1" spans="1:54" ht="14.25" thickBot="1">
      <c r="A1" s="5" t="s">
        <v>0</v>
      </c>
      <c r="AC1" s="5" t="s">
        <v>0</v>
      </c>
    </row>
    <row r="2" spans="1:54" ht="54.95" customHeight="1" thickBot="1">
      <c r="A2" s="17" t="s">
        <v>1</v>
      </c>
      <c r="B2" s="21" t="s">
        <v>34</v>
      </c>
      <c r="C2" s="11" t="s">
        <v>35</v>
      </c>
      <c r="D2" s="11" t="s">
        <v>36</v>
      </c>
      <c r="E2" s="11" t="s">
        <v>37</v>
      </c>
      <c r="F2" s="13" t="s">
        <v>43</v>
      </c>
      <c r="G2" s="21" t="s">
        <v>38</v>
      </c>
      <c r="H2" s="11" t="s">
        <v>39</v>
      </c>
      <c r="I2" s="11" t="s">
        <v>40</v>
      </c>
      <c r="J2" s="11" t="s">
        <v>41</v>
      </c>
      <c r="K2" s="11" t="s">
        <v>42</v>
      </c>
      <c r="L2" s="13" t="s">
        <v>24</v>
      </c>
      <c r="M2" s="15" t="s">
        <v>44</v>
      </c>
      <c r="N2" s="11" t="s">
        <v>45</v>
      </c>
      <c r="O2" s="11" t="s">
        <v>46</v>
      </c>
      <c r="P2" s="11" t="s">
        <v>47</v>
      </c>
      <c r="Q2" s="11" t="s">
        <v>48</v>
      </c>
      <c r="R2" s="29" t="s">
        <v>25</v>
      </c>
      <c r="S2" s="21" t="s">
        <v>49</v>
      </c>
      <c r="T2" s="11" t="s">
        <v>50</v>
      </c>
      <c r="U2" s="11" t="s">
        <v>51</v>
      </c>
      <c r="V2" s="11" t="s">
        <v>52</v>
      </c>
      <c r="W2" s="11" t="s">
        <v>53</v>
      </c>
      <c r="X2" s="13" t="s">
        <v>26</v>
      </c>
      <c r="Y2" s="32" t="s">
        <v>3</v>
      </c>
      <c r="Z2" s="12" t="s">
        <v>4</v>
      </c>
      <c r="AA2" s="12" t="s">
        <v>30</v>
      </c>
      <c r="AB2" s="116" t="s">
        <v>7</v>
      </c>
      <c r="AC2" s="17" t="s">
        <v>1</v>
      </c>
      <c r="AD2" s="38" t="s">
        <v>5</v>
      </c>
      <c r="AE2" s="12" t="s">
        <v>2</v>
      </c>
      <c r="AF2" s="12" t="s">
        <v>6</v>
      </c>
      <c r="AG2" s="12" t="s">
        <v>2</v>
      </c>
      <c r="AH2" s="12" t="s">
        <v>55</v>
      </c>
      <c r="AI2" s="12" t="s">
        <v>31</v>
      </c>
      <c r="AJ2" s="13" t="s">
        <v>8</v>
      </c>
      <c r="AK2" s="32" t="s">
        <v>27</v>
      </c>
      <c r="AL2" s="12" t="s">
        <v>28</v>
      </c>
      <c r="AM2" s="12" t="s">
        <v>29</v>
      </c>
      <c r="AN2" s="12" t="s">
        <v>32</v>
      </c>
      <c r="AO2" s="29" t="s">
        <v>9</v>
      </c>
      <c r="AP2" s="38" t="s">
        <v>33</v>
      </c>
      <c r="AQ2" s="13" t="s">
        <v>10</v>
      </c>
    </row>
    <row r="3" spans="1:54" ht="26.1" customHeight="1">
      <c r="A3" s="18" t="str">
        <f>cal!A10</f>
        <v>小泉　辰喜</v>
      </c>
      <c r="B3" s="118" t="str">
        <f>IF(imput!B10="","",imput!B10)</f>
        <v>b</v>
      </c>
      <c r="C3" s="119" t="str">
        <f>IF(imput!C10="","",imput!C10)</f>
        <v>z</v>
      </c>
      <c r="D3" s="119" t="str">
        <f>IF(imput!D10="","",imput!D10)</f>
        <v>e</v>
      </c>
      <c r="E3" s="119" t="str">
        <f>IF(imput!E10="","",imput!E10)</f>
        <v>a</v>
      </c>
      <c r="F3" s="23">
        <f>IF(imput!F10="","",imput!F10)</f>
        <v>27</v>
      </c>
      <c r="G3" s="118" t="str">
        <f>IF(imput!G10="","",imput!G10)</f>
        <v>c</v>
      </c>
      <c r="H3" s="119" t="str">
        <f>IF(imput!H10="","",imput!H10)</f>
        <v>z</v>
      </c>
      <c r="I3" s="119" t="str">
        <f>IF(imput!I10="","",imput!I10)</f>
        <v>z</v>
      </c>
      <c r="J3" s="119" t="str">
        <f>IF(imput!J10="","",imput!J10)</f>
        <v>c</v>
      </c>
      <c r="K3" s="119" t="str">
        <f>IF(imput!K10="","",imput!K10)</f>
        <v>a</v>
      </c>
      <c r="L3" s="23">
        <f>IF(imput!L10="","",imput!L10)</f>
        <v>52</v>
      </c>
      <c r="M3" s="118" t="str">
        <f>IF(imput!M10="","",imput!M10)</f>
        <v>z</v>
      </c>
      <c r="N3" s="119" t="str">
        <f>IF(imput!N10="","",imput!N10)</f>
        <v>b</v>
      </c>
      <c r="O3" s="119" t="str">
        <f>IF(imput!O10="","",imput!O10)</f>
        <v>e</v>
      </c>
      <c r="P3" s="119" t="str">
        <f>IF(imput!P10="","",imput!P10)</f>
        <v>z</v>
      </c>
      <c r="Q3" s="119" t="str">
        <f>IF(imput!Q10="","",imput!Q10)</f>
        <v>c</v>
      </c>
      <c r="R3" s="30">
        <f>IF(imput!R10="","",imput!R10)</f>
        <v>61</v>
      </c>
      <c r="S3" s="118" t="str">
        <f>IF(imput!S10="","",imput!S10)</f>
        <v>z</v>
      </c>
      <c r="T3" s="119" t="str">
        <f>IF(imput!T10="","",imput!T10)</f>
        <v>a</v>
      </c>
      <c r="U3" s="119" t="str">
        <f>IF(imput!U10="","",imput!U10)</f>
        <v>e</v>
      </c>
      <c r="V3" s="119" t="str">
        <f>IF(imput!V10="","",imput!V10)</f>
        <v>d</v>
      </c>
      <c r="W3" s="119" t="str">
        <f>IF(imput!W10="","",imput!W10)</f>
        <v>z</v>
      </c>
      <c r="X3" s="23">
        <f>IF(imput!X10="","",imput!X10)</f>
        <v>35</v>
      </c>
      <c r="Y3" s="16">
        <f>IF(imput!$A10="","",cal!Y10)</f>
        <v>175</v>
      </c>
      <c r="Z3" s="9">
        <f>IF(imput!$A10="","",cal!Z10)</f>
        <v>135</v>
      </c>
      <c r="AA3" s="9">
        <f>IF(imput!$A10="","",cal!AA10)</f>
        <v>310</v>
      </c>
      <c r="AB3" s="115">
        <f>IF(imput!$A10="","",cal!AB10)</f>
        <v>2</v>
      </c>
      <c r="AC3" s="18" t="str">
        <f>cal!A10</f>
        <v>小泉　辰喜</v>
      </c>
      <c r="AD3" s="120" t="str">
        <f>IF(imput!AC10="","",imput!AC10)</f>
        <v>c</v>
      </c>
      <c r="AE3" s="9">
        <f>IF(imput!AD10="","",imput!AD10)</f>
        <v>8</v>
      </c>
      <c r="AF3" s="119" t="str">
        <f>IF(imput!AE10="","",imput!AE10)</f>
        <v>b</v>
      </c>
      <c r="AG3" s="9">
        <f>IF(imput!AF10="","",imput!AF10)</f>
        <v>4</v>
      </c>
      <c r="AH3" s="9">
        <f>IF(imput!$A10="","",cal!AG10)</f>
        <v>0</v>
      </c>
      <c r="AI3" s="9">
        <f>IF(imput!$A10="","",cal!AH10)</f>
        <v>12</v>
      </c>
      <c r="AJ3" s="23">
        <f>IF(imput!$A10="","",cal!AI10)</f>
        <v>3</v>
      </c>
      <c r="AK3" s="118" t="str">
        <f>IF(imput!AJ10="","",imput!AJ10)</f>
        <v>z</v>
      </c>
      <c r="AL3" s="119" t="str">
        <f>IF(imput!AK10="","",imput!AK10)</f>
        <v>z</v>
      </c>
      <c r="AM3" s="119" t="str">
        <f>IF(imput!AL10="","",imput!AL10)</f>
        <v>z</v>
      </c>
      <c r="AN3" s="9">
        <f>IF(imput!$A10="","",cal!AM10)</f>
        <v>0</v>
      </c>
      <c r="AO3" s="30">
        <f>IF(imput!$A10="","",cal!AN10)</f>
        <v>1</v>
      </c>
      <c r="AP3" s="22">
        <f>IF(imput!$A10="","",cal!AO10)</f>
        <v>322</v>
      </c>
      <c r="AQ3" s="23">
        <f>IF(imput!$A10="","",cal!AP10)</f>
        <v>1</v>
      </c>
    </row>
    <row r="4" spans="1:54" ht="26.1" customHeight="1">
      <c r="A4" s="19" t="str">
        <f>cal!A14</f>
        <v>鈴木　規弘</v>
      </c>
      <c r="B4" s="118" t="str">
        <f>IF(imput!B14="","",imput!B14)</f>
        <v>b</v>
      </c>
      <c r="C4" s="9" t="str">
        <f>IF(imput!C14="","",imput!C14)</f>
        <v>z</v>
      </c>
      <c r="D4" s="9" t="str">
        <f>IF(imput!D14="","",imput!D14)</f>
        <v>e</v>
      </c>
      <c r="E4" s="9" t="str">
        <f>IF(imput!E14="","",imput!E14)</f>
        <v>a</v>
      </c>
      <c r="F4" s="25">
        <f>IF(imput!F14="","",imput!F14)</f>
        <v>35</v>
      </c>
      <c r="G4" s="118" t="str">
        <f>IF(imput!G14="","",imput!G14)</f>
        <v>z</v>
      </c>
      <c r="H4" s="9" t="str">
        <f>IF(imput!H14="","",imput!H14)</f>
        <v>e</v>
      </c>
      <c r="I4" s="9" t="str">
        <f>IF(imput!I14="","",imput!I14)</f>
        <v>z</v>
      </c>
      <c r="J4" s="9" t="str">
        <f>IF(imput!J14="","",imput!J14)</f>
        <v>b</v>
      </c>
      <c r="K4" s="9" t="str">
        <f>IF(imput!K14="","",imput!K14)</f>
        <v>a</v>
      </c>
      <c r="L4" s="25">
        <f>IF(imput!L14="","",imput!L14)</f>
        <v>51</v>
      </c>
      <c r="M4" s="118" t="str">
        <f>IF(imput!M14="","",imput!M14)</f>
        <v>z</v>
      </c>
      <c r="N4" s="9" t="str">
        <f>IF(imput!N14="","",imput!N14)</f>
        <v>b</v>
      </c>
      <c r="O4" s="9" t="str">
        <f>IF(imput!O14="","",imput!O14)</f>
        <v>e</v>
      </c>
      <c r="P4" s="9" t="str">
        <f>IF(imput!P14="","",imput!P14)</f>
        <v>z</v>
      </c>
      <c r="Q4" s="9" t="str">
        <f>IF(imput!Q14="","",imput!Q14)</f>
        <v>c</v>
      </c>
      <c r="R4" s="31">
        <f>IF(imput!R14="","",imput!R14)</f>
        <v>41</v>
      </c>
      <c r="S4" s="118" t="str">
        <f>IF(imput!S14="","",imput!S14)</f>
        <v>z</v>
      </c>
      <c r="T4" s="9" t="str">
        <f>IF(imput!T14="","",imput!T14)</f>
        <v>a</v>
      </c>
      <c r="U4" s="9" t="str">
        <f>IF(imput!U14="","",imput!U14)</f>
        <v>e</v>
      </c>
      <c r="V4" s="9" t="str">
        <f>IF(imput!V14="","",imput!V14)</f>
        <v>d</v>
      </c>
      <c r="W4" s="9" t="str">
        <f>IF(imput!W14="","",imput!W14)</f>
        <v>z</v>
      </c>
      <c r="X4" s="25">
        <f>IF(imput!X14="","",imput!X14)</f>
        <v>32</v>
      </c>
      <c r="Y4" s="3">
        <f>IF(imput!$A14="","",cal!Y14)</f>
        <v>159</v>
      </c>
      <c r="Z4" s="1">
        <f>IF(imput!$A14="","",cal!Z14)</f>
        <v>90</v>
      </c>
      <c r="AA4" s="1">
        <f>IF(imput!$A14="","",cal!AA14)</f>
        <v>249</v>
      </c>
      <c r="AB4" s="25">
        <f>IF(imput!$A14="","",cal!AB14)</f>
        <v>1</v>
      </c>
      <c r="AC4" s="18" t="str">
        <f>cal!A14</f>
        <v>鈴木　規弘</v>
      </c>
      <c r="AD4" s="121" t="str">
        <f>IF(imput!AC14="","",imput!AC14)</f>
        <v>c</v>
      </c>
      <c r="AE4" s="1">
        <f>IF(imput!AD14="","",imput!AD14)</f>
        <v>12</v>
      </c>
      <c r="AF4" s="9" t="str">
        <f>IF(imput!AE14="","",imput!AE14)</f>
        <v>a</v>
      </c>
      <c r="AG4" s="1">
        <f>IF(imput!AF14="","",imput!AF14)</f>
        <v>7</v>
      </c>
      <c r="AH4" s="1">
        <f>IF(imput!$A14="","",cal!AG14)</f>
        <v>60</v>
      </c>
      <c r="AI4" s="1">
        <f>IF(imput!$A14="","",cal!AH14)</f>
        <v>79</v>
      </c>
      <c r="AJ4" s="25">
        <f>IF(imput!$A14="","",cal!AI14)</f>
        <v>10</v>
      </c>
      <c r="AK4" s="118" t="str">
        <f>IF(imput!AJ14="","",imput!AJ14)</f>
        <v>z</v>
      </c>
      <c r="AL4" s="9" t="str">
        <f>IF(imput!AK14="","",imput!AK14)</f>
        <v>z</v>
      </c>
      <c r="AM4" s="9" t="str">
        <f>IF(imput!AL14="","",imput!AL14)</f>
        <v>z</v>
      </c>
      <c r="AN4" s="1">
        <f>IF(imput!$A14="","",cal!AM14)</f>
        <v>0</v>
      </c>
      <c r="AO4" s="31">
        <f>IF(imput!$A14="","",cal!AN14)</f>
        <v>1</v>
      </c>
      <c r="AP4" s="24">
        <f>IF(imput!$A14="","",cal!AO14)</f>
        <v>328</v>
      </c>
      <c r="AQ4" s="25">
        <f>IF(imput!$A14="","",cal!AP14)</f>
        <v>2</v>
      </c>
    </row>
    <row r="5" spans="1:54" ht="26.1" customHeight="1">
      <c r="A5" s="19" t="str">
        <f>cal!A17</f>
        <v>山口　尚宏</v>
      </c>
      <c r="B5" s="118" t="str">
        <f>IF(imput!B17="","",imput!B17)</f>
        <v>a</v>
      </c>
      <c r="C5" s="9" t="str">
        <f>IF(imput!C17="","",imput!C17)</f>
        <v>z</v>
      </c>
      <c r="D5" s="9" t="str">
        <f>IF(imput!D17="","",imput!D17)</f>
        <v>e</v>
      </c>
      <c r="E5" s="9" t="str">
        <f>IF(imput!E17="","",imput!E17)</f>
        <v>z</v>
      </c>
      <c r="F5" s="25">
        <f>IF(imput!F17="","",imput!F17)</f>
        <v>60</v>
      </c>
      <c r="G5" s="118" t="str">
        <f>IF(imput!G17="","",imput!G17)</f>
        <v>z</v>
      </c>
      <c r="H5" s="9" t="str">
        <f>IF(imput!H17="","",imput!H17)</f>
        <v>e</v>
      </c>
      <c r="I5" s="9" t="str">
        <f>IF(imput!I17="","",imput!I17)</f>
        <v>b</v>
      </c>
      <c r="J5" s="9" t="str">
        <f>IF(imput!J17="","",imput!J17)</f>
        <v>b</v>
      </c>
      <c r="K5" s="9" t="str">
        <f>IF(imput!K17="","",imput!K17)</f>
        <v>a</v>
      </c>
      <c r="L5" s="25">
        <f>IF(imput!L17="","",imput!L17)</f>
        <v>44</v>
      </c>
      <c r="M5" s="118" t="str">
        <f>IF(imput!M17="","",imput!M17)</f>
        <v>z</v>
      </c>
      <c r="N5" s="9" t="str">
        <f>IF(imput!N17="","",imput!N17)</f>
        <v>b</v>
      </c>
      <c r="O5" s="9" t="str">
        <f>IF(imput!O17="","",imput!O17)</f>
        <v>e</v>
      </c>
      <c r="P5" s="9" t="str">
        <f>IF(imput!P17="","",imput!P17)</f>
        <v>z</v>
      </c>
      <c r="Q5" s="9" t="str">
        <f>IF(imput!Q17="","",imput!Q17)</f>
        <v>z</v>
      </c>
      <c r="R5" s="31">
        <f>IF(imput!R17="","",imput!R17)</f>
        <v>33</v>
      </c>
      <c r="S5" s="118" t="str">
        <f>IF(imput!S17="","",imput!S17)</f>
        <v>z</v>
      </c>
      <c r="T5" s="9" t="str">
        <f>IF(imput!T17="","",imput!T17)</f>
        <v>a</v>
      </c>
      <c r="U5" s="9" t="str">
        <f>IF(imput!U17="","",imput!U17)</f>
        <v>e</v>
      </c>
      <c r="V5" s="9" t="str">
        <f>IF(imput!V17="","",imput!V17)</f>
        <v>d</v>
      </c>
      <c r="W5" s="9" t="str">
        <f>IF(imput!W17="","",imput!W17)</f>
        <v>z</v>
      </c>
      <c r="X5" s="25">
        <f>IF(imput!X17="","",imput!X17)</f>
        <v>35</v>
      </c>
      <c r="Y5" s="3">
        <f>IF(imput!$A17="","",cal!Y17)</f>
        <v>172</v>
      </c>
      <c r="Z5" s="1">
        <f>IF(imput!$A17="","",cal!Z17)</f>
        <v>180</v>
      </c>
      <c r="AA5" s="1">
        <f>IF(imput!$A17="","",cal!AA17)</f>
        <v>352</v>
      </c>
      <c r="AB5" s="25">
        <f>IF(imput!$A17="","",cal!AB17)</f>
        <v>3</v>
      </c>
      <c r="AC5" s="18" t="str">
        <f>cal!A17</f>
        <v>山口　尚宏</v>
      </c>
      <c r="AD5" s="121" t="str">
        <f>IF(imput!AC17="","",imput!AC17)</f>
        <v>c</v>
      </c>
      <c r="AE5" s="1">
        <f>IF(imput!AD17="","",imput!AD17)</f>
        <v>4</v>
      </c>
      <c r="AF5" s="9" t="str">
        <f>IF(imput!AE17="","",imput!AE17)</f>
        <v>b</v>
      </c>
      <c r="AG5" s="1">
        <f>IF(imput!AF17="","",imput!AF17)</f>
        <v>3</v>
      </c>
      <c r="AH5" s="1">
        <f>IF(imput!$A17="","",cal!AG17)</f>
        <v>0</v>
      </c>
      <c r="AI5" s="1">
        <f>IF(imput!$A17="","",cal!AH17)</f>
        <v>7</v>
      </c>
      <c r="AJ5" s="25">
        <f>IF(imput!$A17="","",cal!AI17)</f>
        <v>2</v>
      </c>
      <c r="AK5" s="118" t="str">
        <f>IF(imput!AJ17="","",imput!AJ17)</f>
        <v>z</v>
      </c>
      <c r="AL5" s="9" t="str">
        <f>IF(imput!AK17="","",imput!AK17)</f>
        <v>z</v>
      </c>
      <c r="AM5" s="9" t="str">
        <f>IF(imput!AL17="","",imput!AL17)</f>
        <v>z</v>
      </c>
      <c r="AN5" s="1">
        <f>IF(imput!$A17="","",cal!AM17)</f>
        <v>0</v>
      </c>
      <c r="AO5" s="31">
        <f>IF(imput!$A17="","",cal!AN17)</f>
        <v>1</v>
      </c>
      <c r="AP5" s="24">
        <f>IF(imput!$A17="","",cal!AO17)</f>
        <v>359</v>
      </c>
      <c r="AQ5" s="25">
        <f>IF(imput!$A17="","",cal!AP17)</f>
        <v>3</v>
      </c>
    </row>
    <row r="6" spans="1:54" ht="26.1" customHeight="1">
      <c r="A6" s="19" t="str">
        <f>cal!A15</f>
        <v>伴　毅</v>
      </c>
      <c r="B6" s="118" t="str">
        <f>IF(imput!B15="","",imput!B15)</f>
        <v>a</v>
      </c>
      <c r="C6" s="9" t="str">
        <f>IF(imput!C15="","",imput!C15)</f>
        <v>z</v>
      </c>
      <c r="D6" s="9" t="str">
        <f>IF(imput!D15="","",imput!D15)</f>
        <v>e</v>
      </c>
      <c r="E6" s="9" t="str">
        <f>IF(imput!E15="","",imput!E15)</f>
        <v>z</v>
      </c>
      <c r="F6" s="25">
        <f>IF(imput!F15="","",imput!F15)</f>
        <v>23</v>
      </c>
      <c r="G6" s="118" t="str">
        <f>IF(imput!G15="","",imput!G15)</f>
        <v>a</v>
      </c>
      <c r="H6" s="9" t="str">
        <f>IF(imput!H15="","",imput!H15)</f>
        <v>e</v>
      </c>
      <c r="I6" s="9" t="str">
        <f>IF(imput!I15="","",imput!I15)</f>
        <v>z</v>
      </c>
      <c r="J6" s="9" t="str">
        <f>IF(imput!J15="","",imput!J15)</f>
        <v>b</v>
      </c>
      <c r="K6" s="9" t="str">
        <f>IF(imput!K15="","",imput!K15)</f>
        <v>a</v>
      </c>
      <c r="L6" s="25">
        <f>IF(imput!L15="","",imput!L15)</f>
        <v>27</v>
      </c>
      <c r="M6" s="118" t="str">
        <f>IF(imput!M15="","",imput!M15)</f>
        <v>z</v>
      </c>
      <c r="N6" s="9" t="str">
        <f>IF(imput!N15="","",imput!N15)</f>
        <v>b</v>
      </c>
      <c r="O6" s="9" t="str">
        <f>IF(imput!O15="","",imput!O15)</f>
        <v>e</v>
      </c>
      <c r="P6" s="9" t="str">
        <f>IF(imput!P15="","",imput!P15)</f>
        <v>d</v>
      </c>
      <c r="Q6" s="9" t="str">
        <f>IF(imput!Q15="","",imput!Q15)</f>
        <v>z</v>
      </c>
      <c r="R6" s="31">
        <f>IF(imput!R15="","",imput!R15)</f>
        <v>24</v>
      </c>
      <c r="S6" s="118" t="str">
        <f>IF(imput!S15="","",imput!S15)</f>
        <v>z</v>
      </c>
      <c r="T6" s="9" t="str">
        <f>IF(imput!T15="","",imput!T15)</f>
        <v>z</v>
      </c>
      <c r="U6" s="9" t="str">
        <f>IF(imput!U15="","",imput!U15)</f>
        <v>e</v>
      </c>
      <c r="V6" s="9" t="str">
        <f>IF(imput!V15="","",imput!V15)</f>
        <v>d</v>
      </c>
      <c r="W6" s="9" t="str">
        <f>IF(imput!W15="","",imput!W15)</f>
        <v>z</v>
      </c>
      <c r="X6" s="25">
        <f>IF(imput!X15="","",imput!X15)</f>
        <v>26</v>
      </c>
      <c r="Y6" s="3">
        <f>IF(imput!$A15="","",cal!Y15)</f>
        <v>100</v>
      </c>
      <c r="Z6" s="1">
        <f>IF(imput!$A15="","",cal!Z15)</f>
        <v>270</v>
      </c>
      <c r="AA6" s="1">
        <f>IF(imput!$A15="","",cal!AA15)</f>
        <v>370</v>
      </c>
      <c r="AB6" s="25">
        <f>IF(imput!$A15="","",cal!AB15)</f>
        <v>4</v>
      </c>
      <c r="AC6" s="18" t="str">
        <f>cal!A15</f>
        <v>伴　毅</v>
      </c>
      <c r="AD6" s="121" t="str">
        <f>IF(imput!AC15="","",imput!AC15)</f>
        <v>c</v>
      </c>
      <c r="AE6" s="1">
        <f>IF(imput!AD15="","",imput!AD15)</f>
        <v>3</v>
      </c>
      <c r="AF6" s="9" t="str">
        <f>IF(imput!AE15="","",imput!AE15)</f>
        <v>b</v>
      </c>
      <c r="AG6" s="1">
        <f>IF(imput!AF15="","",imput!AF15)</f>
        <v>3</v>
      </c>
      <c r="AH6" s="1">
        <f>IF(imput!$A15="","",cal!AG15)</f>
        <v>0</v>
      </c>
      <c r="AI6" s="1">
        <f>IF(imput!$A15="","",cal!AH15)</f>
        <v>6</v>
      </c>
      <c r="AJ6" s="25">
        <f>IF(imput!$A15="","",cal!AI15)</f>
        <v>1</v>
      </c>
      <c r="AK6" s="118" t="str">
        <f>IF(imput!AJ15="","",imput!AJ15)</f>
        <v>z</v>
      </c>
      <c r="AL6" s="9" t="str">
        <f>IF(imput!AK15="","",imput!AK15)</f>
        <v>z</v>
      </c>
      <c r="AM6" s="9" t="str">
        <f>IF(imput!AL15="","",imput!AL15)</f>
        <v>z</v>
      </c>
      <c r="AN6" s="1">
        <f>IF(imput!$A15="","",cal!AM15)</f>
        <v>0</v>
      </c>
      <c r="AO6" s="31">
        <f>IF(imput!$A15="","",cal!AN15)</f>
        <v>1</v>
      </c>
      <c r="AP6" s="24">
        <f>IF(imput!$A15="","",cal!AO15)</f>
        <v>376</v>
      </c>
      <c r="AQ6" s="25">
        <f>IF(imput!$A15="","",cal!AP15)</f>
        <v>4</v>
      </c>
    </row>
    <row r="7" spans="1:54" ht="26.1" customHeight="1">
      <c r="A7" s="19" t="str">
        <f>cal!A8</f>
        <v>木村　治雄</v>
      </c>
      <c r="B7" s="118" t="str">
        <f>IF(imput!B8="","",imput!B8)</f>
        <v>z</v>
      </c>
      <c r="C7" s="9" t="str">
        <f>IF(imput!C8="","",imput!C8)</f>
        <v>z</v>
      </c>
      <c r="D7" s="9" t="str">
        <f>IF(imput!D8="","",imput!D8)</f>
        <v>e</v>
      </c>
      <c r="E7" s="9" t="str">
        <f>IF(imput!E8="","",imput!E8)</f>
        <v>a</v>
      </c>
      <c r="F7" s="25">
        <f>IF(imput!F8="","",imput!F8)</f>
        <v>44</v>
      </c>
      <c r="G7" s="118" t="str">
        <f>IF(imput!G8="","",imput!G8)</f>
        <v>z</v>
      </c>
      <c r="H7" s="9" t="str">
        <f>IF(imput!H8="","",imput!H8)</f>
        <v>e</v>
      </c>
      <c r="I7" s="9" t="str">
        <f>IF(imput!I8="","",imput!I8)</f>
        <v>z</v>
      </c>
      <c r="J7" s="9" t="str">
        <f>IF(imput!J8="","",imput!J8)</f>
        <v>c</v>
      </c>
      <c r="K7" s="9" t="str">
        <f>IF(imput!K8="","",imput!K8)</f>
        <v>a</v>
      </c>
      <c r="L7" s="25">
        <f>IF(imput!L8="","",imput!L8)</f>
        <v>73</v>
      </c>
      <c r="M7" s="118" t="str">
        <f>IF(imput!M8="","",imput!M8)</f>
        <v>z</v>
      </c>
      <c r="N7" s="9" t="str">
        <f>IF(imput!N8="","",imput!N8)</f>
        <v>b</v>
      </c>
      <c r="O7" s="9" t="str">
        <f>IF(imput!O8="","",imput!O8)</f>
        <v>e</v>
      </c>
      <c r="P7" s="9" t="str">
        <f>IF(imput!P8="","",imput!P8)</f>
        <v>z</v>
      </c>
      <c r="Q7" s="9" t="str">
        <f>IF(imput!Q8="","",imput!Q8)</f>
        <v>z</v>
      </c>
      <c r="R7" s="31">
        <f>IF(imput!R8="","",imput!R8)</f>
        <v>48</v>
      </c>
      <c r="S7" s="118" t="str">
        <f>IF(imput!S8="","",imput!S8)</f>
        <v>a</v>
      </c>
      <c r="T7" s="9" t="str">
        <f>IF(imput!T8="","",imput!T8)</f>
        <v>z</v>
      </c>
      <c r="U7" s="9" t="str">
        <f>IF(imput!U8="","",imput!U8)</f>
        <v>e</v>
      </c>
      <c r="V7" s="9" t="str">
        <f>IF(imput!V8="","",imput!V8)</f>
        <v>d</v>
      </c>
      <c r="W7" s="9" t="str">
        <f>IF(imput!W8="","",imput!W8)</f>
        <v>z</v>
      </c>
      <c r="X7" s="25">
        <f>IF(imput!X8="","",imput!X8)</f>
        <v>81</v>
      </c>
      <c r="Y7" s="3">
        <f>IF(imput!$A8="","",cal!Y8)</f>
        <v>246</v>
      </c>
      <c r="Z7" s="1">
        <f>IF(imput!$A8="","",cal!Z8)</f>
        <v>225</v>
      </c>
      <c r="AA7" s="1">
        <f>IF(imput!$A8="","",cal!AA8)</f>
        <v>471</v>
      </c>
      <c r="AB7" s="25">
        <f>IF(imput!$A8="","",cal!AB8)</f>
        <v>6</v>
      </c>
      <c r="AC7" s="18" t="str">
        <f>cal!A8</f>
        <v>木村　治雄</v>
      </c>
      <c r="AD7" s="121" t="str">
        <f>IF(imput!AC8="","",imput!AC8)</f>
        <v>c</v>
      </c>
      <c r="AE7" s="1">
        <f>IF(imput!AD8="","",imput!AD8)</f>
        <v>12</v>
      </c>
      <c r="AF7" s="9" t="str">
        <f>IF(imput!AE8="","",imput!AE8)</f>
        <v>b</v>
      </c>
      <c r="AG7" s="1">
        <f>IF(imput!AF8="","",imput!AF8)</f>
        <v>13</v>
      </c>
      <c r="AH7" s="1">
        <f>IF(imput!$A8="","",cal!AG8)</f>
        <v>0</v>
      </c>
      <c r="AI7" s="1">
        <f>IF(imput!$A8="","",cal!AH8)</f>
        <v>25</v>
      </c>
      <c r="AJ7" s="25">
        <f>IF(imput!$A8="","",cal!AI8)</f>
        <v>4</v>
      </c>
      <c r="AK7" s="118" t="str">
        <f>IF(imput!AJ8="","",imput!AJ8)</f>
        <v>z</v>
      </c>
      <c r="AL7" s="9" t="str">
        <f>IF(imput!AK8="","",imput!AK8)</f>
        <v>z</v>
      </c>
      <c r="AM7" s="9" t="str">
        <f>IF(imput!AL8="","",imput!AL8)</f>
        <v>z</v>
      </c>
      <c r="AN7" s="1">
        <f>IF(imput!$A8="","",cal!AM8)</f>
        <v>0</v>
      </c>
      <c r="AO7" s="31">
        <f>IF(imput!$A8="","",cal!AN8)</f>
        <v>1</v>
      </c>
      <c r="AP7" s="24">
        <f>IF(imput!$A8="","",cal!AO8)</f>
        <v>496</v>
      </c>
      <c r="AQ7" s="25">
        <f>IF(imput!$A8="","",cal!AP8)</f>
        <v>5</v>
      </c>
      <c r="AT7" s="6"/>
      <c r="AU7" s="6"/>
      <c r="AV7" s="7"/>
      <c r="AZ7" s="6"/>
      <c r="BB7" s="8"/>
    </row>
    <row r="8" spans="1:54" ht="26.1" customHeight="1">
      <c r="A8" s="19" t="str">
        <f>cal!A9</f>
        <v>楠見　耕介</v>
      </c>
      <c r="B8" s="118" t="str">
        <f>IF(imput!B9="","",imput!B9)</f>
        <v>b</v>
      </c>
      <c r="C8" s="9" t="str">
        <f>IF(imput!C9="","",imput!C9)</f>
        <v>z</v>
      </c>
      <c r="D8" s="9" t="str">
        <f>IF(imput!D9="","",imput!D9)</f>
        <v>c</v>
      </c>
      <c r="E8" s="9" t="str">
        <f>IF(imput!E9="","",imput!E9)</f>
        <v>a</v>
      </c>
      <c r="F8" s="25">
        <f>IF(imput!F9="","",imput!F9)</f>
        <v>39</v>
      </c>
      <c r="G8" s="118" t="str">
        <f>IF(imput!G9="","",imput!G9)</f>
        <v>z</v>
      </c>
      <c r="H8" s="9" t="str">
        <f>IF(imput!H9="","",imput!H9)</f>
        <v>e</v>
      </c>
      <c r="I8" s="9" t="str">
        <f>IF(imput!I9="","",imput!I9)</f>
        <v>z</v>
      </c>
      <c r="J8" s="9" t="str">
        <f>IF(imput!J9="","",imput!J9)</f>
        <v>c</v>
      </c>
      <c r="K8" s="9" t="str">
        <f>IF(imput!K9="","",imput!K9)</f>
        <v>a</v>
      </c>
      <c r="L8" s="25">
        <f>IF(imput!L9="","",imput!L9)</f>
        <v>65</v>
      </c>
      <c r="M8" s="118" t="str">
        <f>IF(imput!M9="","",imput!M9)</f>
        <v>e</v>
      </c>
      <c r="N8" s="9" t="str">
        <f>IF(imput!N9="","",imput!N9)</f>
        <v>b</v>
      </c>
      <c r="O8" s="9" t="str">
        <f>IF(imput!O9="","",imput!O9)</f>
        <v>e</v>
      </c>
      <c r="P8" s="9" t="str">
        <f>IF(imput!P9="","",imput!P9)</f>
        <v>z</v>
      </c>
      <c r="Q8" s="9" t="str">
        <f>IF(imput!Q9="","",imput!Q9)</f>
        <v>z</v>
      </c>
      <c r="R8" s="31">
        <f>IF(imput!R9="","",imput!R9)</f>
        <v>63</v>
      </c>
      <c r="S8" s="118" t="str">
        <f>IF(imput!S9="","",imput!S9)</f>
        <v>z</v>
      </c>
      <c r="T8" s="9" t="str">
        <f>IF(imput!T9="","",imput!T9)</f>
        <v>b</v>
      </c>
      <c r="U8" s="9" t="str">
        <f>IF(imput!U9="","",imput!U9)</f>
        <v>e</v>
      </c>
      <c r="V8" s="9" t="str">
        <f>IF(imput!V9="","",imput!V9)</f>
        <v>d</v>
      </c>
      <c r="W8" s="9" t="str">
        <f>IF(imput!W9="","",imput!W9)</f>
        <v>z</v>
      </c>
      <c r="X8" s="25">
        <f>IF(imput!X9="","",imput!X9)</f>
        <v>85</v>
      </c>
      <c r="Y8" s="3">
        <f>IF(imput!$A9="","",cal!Y9)</f>
        <v>252</v>
      </c>
      <c r="Z8" s="1">
        <f>IF(imput!$A9="","",cal!Z9)</f>
        <v>225</v>
      </c>
      <c r="AA8" s="1">
        <f>IF(imput!$A9="","",cal!AA9)</f>
        <v>477</v>
      </c>
      <c r="AB8" s="25">
        <f>IF(imput!$A9="","",cal!AB9)</f>
        <v>7</v>
      </c>
      <c r="AC8" s="18" t="str">
        <f>cal!A9</f>
        <v>楠見　耕介</v>
      </c>
      <c r="AD8" s="121" t="str">
        <f>IF(imput!AC9="","",imput!AC9)</f>
        <v>c</v>
      </c>
      <c r="AE8" s="1">
        <f>IF(imput!AD9="","",imput!AD9)</f>
        <v>16</v>
      </c>
      <c r="AF8" s="9" t="str">
        <f>IF(imput!AE9="","",imput!AE9)</f>
        <v>b</v>
      </c>
      <c r="AG8" s="1">
        <f>IF(imput!AF9="","",imput!AF9)</f>
        <v>23</v>
      </c>
      <c r="AH8" s="1">
        <f>IF(imput!$A9="","",cal!AG9)</f>
        <v>0</v>
      </c>
      <c r="AI8" s="1">
        <f>IF(imput!$A9="","",cal!AH9)</f>
        <v>39</v>
      </c>
      <c r="AJ8" s="25">
        <f>IF(imput!$A9="","",cal!AI9)</f>
        <v>6</v>
      </c>
      <c r="AK8" s="118" t="str">
        <f>IF(imput!AJ9="","",imput!AJ9)</f>
        <v>z</v>
      </c>
      <c r="AL8" s="9" t="str">
        <f>IF(imput!AK9="","",imput!AK9)</f>
        <v>z</v>
      </c>
      <c r="AM8" s="9" t="str">
        <f>IF(imput!AL9="","",imput!AL9)</f>
        <v>z</v>
      </c>
      <c r="AN8" s="1">
        <f>IF(imput!$A9="","",cal!AM9)</f>
        <v>0</v>
      </c>
      <c r="AO8" s="31">
        <f>IF(imput!$A9="","",cal!AN9)</f>
        <v>1</v>
      </c>
      <c r="AP8" s="24">
        <f>IF(imput!$A9="","",cal!AO9)</f>
        <v>516</v>
      </c>
      <c r="AQ8" s="25">
        <f>IF(imput!$A9="","",cal!AP9)</f>
        <v>6</v>
      </c>
    </row>
    <row r="9" spans="1:54" ht="26.1" customHeight="1">
      <c r="A9" s="19" t="str">
        <f>cal!A11</f>
        <v>児玉　拓</v>
      </c>
      <c r="B9" s="118" t="str">
        <f>IF(imput!B11="","",imput!B11)</f>
        <v>b</v>
      </c>
      <c r="C9" s="9" t="str">
        <f>IF(imput!C11="","",imput!C11)</f>
        <v>z</v>
      </c>
      <c r="D9" s="9" t="str">
        <f>IF(imput!D11="","",imput!D11)</f>
        <v>e</v>
      </c>
      <c r="E9" s="9" t="str">
        <f>IF(imput!E11="","",imput!E11)</f>
        <v>a</v>
      </c>
      <c r="F9" s="25">
        <f>IF(imput!F11="","",imput!F11)</f>
        <v>66</v>
      </c>
      <c r="G9" s="118" t="str">
        <f>IF(imput!G11="","",imput!G11)</f>
        <v>a</v>
      </c>
      <c r="H9" s="9" t="str">
        <f>IF(imput!H11="","",imput!H11)</f>
        <v>e</v>
      </c>
      <c r="I9" s="9" t="str">
        <f>IF(imput!I11="","",imput!I11)</f>
        <v>z</v>
      </c>
      <c r="J9" s="9" t="str">
        <f>IF(imput!J11="","",imput!J11)</f>
        <v>b</v>
      </c>
      <c r="K9" s="9" t="str">
        <f>IF(imput!K11="","",imput!K11)</f>
        <v>a</v>
      </c>
      <c r="L9" s="25">
        <f>IF(imput!L11="","",imput!L11)</f>
        <v>65</v>
      </c>
      <c r="M9" s="118" t="str">
        <f>IF(imput!M11="","",imput!M11)</f>
        <v>z</v>
      </c>
      <c r="N9" s="9" t="str">
        <f>IF(imput!N11="","",imput!N11)</f>
        <v>z</v>
      </c>
      <c r="O9" s="9" t="str">
        <f>IF(imput!O11="","",imput!O11)</f>
        <v>e</v>
      </c>
      <c r="P9" s="9" t="str">
        <f>IF(imput!P11="","",imput!P11)</f>
        <v>z</v>
      </c>
      <c r="Q9" s="9" t="str">
        <f>IF(imput!Q11="","",imput!Q11)</f>
        <v>z</v>
      </c>
      <c r="R9" s="31">
        <f>IF(imput!R11="","",imput!R11)</f>
        <v>51</v>
      </c>
      <c r="S9" s="118" t="str">
        <f>IF(imput!S11="","",imput!S11)</f>
        <v>z</v>
      </c>
      <c r="T9" s="9" t="str">
        <f>IF(imput!T11="","",imput!T11)</f>
        <v>z</v>
      </c>
      <c r="U9" s="9" t="str">
        <f>IF(imput!U11="","",imput!U11)</f>
        <v>e</v>
      </c>
      <c r="V9" s="9" t="str">
        <f>IF(imput!V11="","",imput!V11)</f>
        <v>d</v>
      </c>
      <c r="W9" s="9" t="str">
        <f>IF(imput!W11="","",imput!W11)</f>
        <v>z</v>
      </c>
      <c r="X9" s="25">
        <f>IF(imput!X11="","",imput!X11)</f>
        <v>67</v>
      </c>
      <c r="Y9" s="3">
        <f>IF(imput!$A11="","",cal!Y11)</f>
        <v>249</v>
      </c>
      <c r="Z9" s="1">
        <f>IF(imput!$A11="","",cal!Z11)</f>
        <v>180</v>
      </c>
      <c r="AA9" s="1">
        <f>IF(imput!$A11="","",cal!AA11)</f>
        <v>429</v>
      </c>
      <c r="AB9" s="25">
        <f>IF(imput!$A11="","",cal!AB11)</f>
        <v>5</v>
      </c>
      <c r="AC9" s="18" t="str">
        <f>cal!A11</f>
        <v>児玉　拓</v>
      </c>
      <c r="AD9" s="121" t="str">
        <f>IF(imput!AC11="","",imput!AC11)</f>
        <v>c</v>
      </c>
      <c r="AE9" s="1">
        <f>IF(imput!AD11="","",imput!AD11)</f>
        <v>31</v>
      </c>
      <c r="AF9" s="9" t="str">
        <f>IF(imput!AE11="","",imput!AE11)</f>
        <v>b</v>
      </c>
      <c r="AG9" s="1">
        <f>IF(imput!AF11="","",imput!AF11)</f>
        <v>16</v>
      </c>
      <c r="AH9" s="1">
        <f>IF(imput!$A11="","",cal!AG11)</f>
        <v>0</v>
      </c>
      <c r="AI9" s="1">
        <f>IF(imput!$A11="","",cal!AH11)</f>
        <v>47</v>
      </c>
      <c r="AJ9" s="25">
        <f>IF(imput!$A11="","",cal!AI11)</f>
        <v>9</v>
      </c>
      <c r="AK9" s="118" t="str">
        <f>IF(imput!AJ11="","",imput!AJ11)</f>
        <v>z</v>
      </c>
      <c r="AL9" s="9" t="str">
        <f>IF(imput!AK11="","",imput!AK11)</f>
        <v>d</v>
      </c>
      <c r="AM9" s="9" t="str">
        <f>IF(imput!AL11="","",imput!AL11)</f>
        <v>z</v>
      </c>
      <c r="AN9" s="1">
        <f>IF(imput!$A11="","",cal!AM11)</f>
        <v>180</v>
      </c>
      <c r="AO9" s="31">
        <f>IF(imput!$A11="","",cal!AN11)</f>
        <v>10</v>
      </c>
      <c r="AP9" s="24">
        <f>IF(imput!$A11="","",cal!AO11)</f>
        <v>656</v>
      </c>
      <c r="AQ9" s="25">
        <f>IF(imput!$A11="","",cal!AP11)</f>
        <v>7</v>
      </c>
    </row>
    <row r="10" spans="1:54" ht="26.1" customHeight="1">
      <c r="A10" s="19" t="str">
        <f>cal!A7</f>
        <v>海老沢　正</v>
      </c>
      <c r="B10" s="118" t="str">
        <f>IF(imput!B7="","",imput!B7)</f>
        <v>a</v>
      </c>
      <c r="C10" s="9" t="str">
        <f>IF(imput!C7="","",imput!C7)</f>
        <v>z</v>
      </c>
      <c r="D10" s="9" t="str">
        <f>IF(imput!D7="","",imput!D7)</f>
        <v>e</v>
      </c>
      <c r="E10" s="9" t="str">
        <f>IF(imput!E7="","",imput!E7)</f>
        <v>z</v>
      </c>
      <c r="F10" s="25">
        <f>IF(imput!F7="","",imput!F7)</f>
        <v>39</v>
      </c>
      <c r="G10" s="118" t="str">
        <f>IF(imput!G7="","",imput!G7)</f>
        <v>z</v>
      </c>
      <c r="H10" s="9" t="str">
        <f>IF(imput!H7="","",imput!H7)</f>
        <v>e</v>
      </c>
      <c r="I10" s="9" t="str">
        <f>IF(imput!I7="","",imput!I7)</f>
        <v>b</v>
      </c>
      <c r="J10" s="9" t="str">
        <f>IF(imput!J7="","",imput!J7)</f>
        <v>z</v>
      </c>
      <c r="K10" s="9" t="str">
        <f>IF(imput!K7="","",imput!K7)</f>
        <v>z</v>
      </c>
      <c r="L10" s="25">
        <f>IF(imput!L7="","",imput!L7)</f>
        <v>89</v>
      </c>
      <c r="M10" s="118" t="str">
        <f>IF(imput!M7="","",imput!M7)</f>
        <v>z</v>
      </c>
      <c r="N10" s="9" t="str">
        <f>IF(imput!N7="","",imput!N7)</f>
        <v>b</v>
      </c>
      <c r="O10" s="9" t="str">
        <f>IF(imput!O7="","",imput!O7)</f>
        <v>e</v>
      </c>
      <c r="P10" s="9" t="str">
        <f>IF(imput!P7="","",imput!P7)</f>
        <v>a</v>
      </c>
      <c r="Q10" s="9" t="str">
        <f>IF(imput!Q7="","",imput!Q7)</f>
        <v>z</v>
      </c>
      <c r="R10" s="31">
        <f>IF(imput!R7="","",imput!R7)</f>
        <v>63</v>
      </c>
      <c r="S10" s="118" t="str">
        <f>IF(imput!S7="","",imput!S7)</f>
        <v>a</v>
      </c>
      <c r="T10" s="9" t="str">
        <f>IF(imput!T7="","",imput!T7)</f>
        <v>a</v>
      </c>
      <c r="U10" s="9" t="str">
        <f>IF(imput!U7="","",imput!U7)</f>
        <v>e</v>
      </c>
      <c r="V10" s="9" t="str">
        <f>IF(imput!V7="","",imput!V7)</f>
        <v>d</v>
      </c>
      <c r="W10" s="9" t="str">
        <f>IF(imput!W7="","",imput!W7)</f>
        <v>z</v>
      </c>
      <c r="X10" s="25">
        <f>IF(imput!X7="","",imput!X7)</f>
        <v>86</v>
      </c>
      <c r="Y10" s="3">
        <f>IF(imput!$A7="","",cal!Y7)</f>
        <v>277</v>
      </c>
      <c r="Z10" s="1">
        <f>IF(imput!$A7="","",cal!Z7)</f>
        <v>360</v>
      </c>
      <c r="AA10" s="1">
        <f>IF(imput!$A7="","",cal!AA7)</f>
        <v>637</v>
      </c>
      <c r="AB10" s="25">
        <f>IF(imput!$A7="","",cal!AB7)</f>
        <v>9</v>
      </c>
      <c r="AC10" s="18" t="str">
        <f>cal!A7</f>
        <v>海老沢　正</v>
      </c>
      <c r="AD10" s="121" t="str">
        <f>IF(imput!AC7="","",imput!AC7)</f>
        <v>c</v>
      </c>
      <c r="AE10" s="1">
        <f>IF(imput!AD7="","",imput!AD7)</f>
        <v>18</v>
      </c>
      <c r="AF10" s="9" t="str">
        <f>IF(imput!AE7="","",imput!AE7)</f>
        <v>b</v>
      </c>
      <c r="AG10" s="1">
        <f>IF(imput!AF7="","",imput!AF7)</f>
        <v>12</v>
      </c>
      <c r="AH10" s="1">
        <f>IF(imput!$A7="","",cal!AG7)</f>
        <v>0</v>
      </c>
      <c r="AI10" s="1">
        <f>IF(imput!$A7="","",cal!AH7)</f>
        <v>30</v>
      </c>
      <c r="AJ10" s="25">
        <f>IF(imput!$A7="","",cal!AI7)</f>
        <v>5</v>
      </c>
      <c r="AK10" s="118" t="str">
        <f>IF(imput!AJ7="","",imput!AJ7)</f>
        <v>z</v>
      </c>
      <c r="AL10" s="9" t="str">
        <f>IF(imput!AK7="","",imput!AK7)</f>
        <v>z</v>
      </c>
      <c r="AM10" s="9" t="str">
        <f>IF(imput!AL7="","",imput!AL7)</f>
        <v>z</v>
      </c>
      <c r="AN10" s="1">
        <f>IF(imput!$A7="","",cal!AM7)</f>
        <v>0</v>
      </c>
      <c r="AO10" s="31">
        <f>IF(imput!$A7="","",cal!AN7)</f>
        <v>1</v>
      </c>
      <c r="AP10" s="24">
        <f>IF(imput!$A7="","",cal!AO7)</f>
        <v>667</v>
      </c>
      <c r="AQ10" s="25">
        <f>IF(imput!$A7="","",cal!AP7)</f>
        <v>8</v>
      </c>
    </row>
    <row r="11" spans="1:54" ht="26.1" customHeight="1">
      <c r="A11" s="19" t="str">
        <f>cal!A3</f>
        <v>荒井　正敏</v>
      </c>
      <c r="B11" s="118" t="str">
        <f>IF(imput!B3="","",imput!B3)</f>
        <v>z</v>
      </c>
      <c r="C11" s="9" t="str">
        <f>IF(imput!C3="","",imput!C3)</f>
        <v>z</v>
      </c>
      <c r="D11" s="9" t="str">
        <f>IF(imput!D3="","",imput!D3)</f>
        <v>e</v>
      </c>
      <c r="E11" s="9" t="str">
        <f>IF(imput!E3="","",imput!E3)</f>
        <v>a</v>
      </c>
      <c r="F11" s="25">
        <f>IF(imput!F3="","",imput!F3)</f>
        <v>62</v>
      </c>
      <c r="G11" s="118" t="str">
        <f>IF(imput!G3="","",imput!G3)</f>
        <v>z</v>
      </c>
      <c r="H11" s="9" t="str">
        <f>IF(imput!H3="","",imput!H3)</f>
        <v>b</v>
      </c>
      <c r="I11" s="9" t="str">
        <f>IF(imput!I3="","",imput!I3)</f>
        <v>z</v>
      </c>
      <c r="J11" s="9" t="str">
        <f>IF(imput!J3="","",imput!J3)</f>
        <v>c</v>
      </c>
      <c r="K11" s="9" t="str">
        <f>IF(imput!K3="","",imput!K3)</f>
        <v>a</v>
      </c>
      <c r="L11" s="25">
        <f>IF(imput!L3="","",imput!L3)</f>
        <v>87</v>
      </c>
      <c r="M11" s="118" t="str">
        <f>IF(imput!M3="","",imput!M3)</f>
        <v>z</v>
      </c>
      <c r="N11" s="9" t="str">
        <f>IF(imput!N3="","",imput!N3)</f>
        <v>b</v>
      </c>
      <c r="O11" s="9" t="str">
        <f>IF(imput!O3="","",imput!O3)</f>
        <v>e</v>
      </c>
      <c r="P11" s="9" t="str">
        <f>IF(imput!P3="","",imput!P3)</f>
        <v>z</v>
      </c>
      <c r="Q11" s="9" t="str">
        <f>IF(imput!Q3="","",imput!Q3)</f>
        <v>z</v>
      </c>
      <c r="R11" s="31">
        <f>IF(imput!R3="","",imput!R3)</f>
        <v>83</v>
      </c>
      <c r="S11" s="118" t="str">
        <f>IF(imput!S3="","",imput!S3)</f>
        <v>z</v>
      </c>
      <c r="T11" s="9" t="str">
        <f>IF(imput!T3="","",imput!T3)</f>
        <v>z</v>
      </c>
      <c r="U11" s="9" t="str">
        <f>IF(imput!U3="","",imput!U3)</f>
        <v>e</v>
      </c>
      <c r="V11" s="9" t="str">
        <f>IF(imput!V3="","",imput!V3)</f>
        <v>d</v>
      </c>
      <c r="W11" s="9" t="str">
        <f>IF(imput!W3="","",imput!W3)</f>
        <v>z</v>
      </c>
      <c r="X11" s="25">
        <f>IF(imput!X3="","",imput!X3)</f>
        <v>75</v>
      </c>
      <c r="Y11" s="3">
        <f>IF(imput!$A3="","",cal!Y3)</f>
        <v>307</v>
      </c>
      <c r="Z11" s="1">
        <f>IF(imput!$A3="","",cal!Z3)</f>
        <v>180</v>
      </c>
      <c r="AA11" s="1">
        <f>IF(imput!$A3="","",cal!AA3)</f>
        <v>487</v>
      </c>
      <c r="AB11" s="25">
        <f>IF(imput!$A3="","",cal!AB3)</f>
        <v>8</v>
      </c>
      <c r="AC11" s="18" t="str">
        <f>cal!A3</f>
        <v>荒井　正敏</v>
      </c>
      <c r="AD11" s="121" t="str">
        <f>IF(imput!AC3="","",imput!AC3)</f>
        <v>c</v>
      </c>
      <c r="AE11" s="1">
        <f>IF(imput!AD3="","",imput!AD3)</f>
        <v>21</v>
      </c>
      <c r="AF11" s="9" t="str">
        <f>IF(imput!AE3="","",imput!AE3)</f>
        <v>c</v>
      </c>
      <c r="AG11" s="1">
        <f>IF(imput!AF3="","",imput!AF3)</f>
        <v>23</v>
      </c>
      <c r="AH11" s="1">
        <f>IF(imput!$A3="","",cal!AG3)</f>
        <v>60</v>
      </c>
      <c r="AI11" s="1">
        <f>IF(imput!$A3="","",cal!AH3)</f>
        <v>104</v>
      </c>
      <c r="AJ11" s="25">
        <f>IF(imput!$A3="","",cal!AI3)</f>
        <v>13</v>
      </c>
      <c r="AK11" s="118" t="str">
        <f>IF(imput!AJ3="","",imput!AJ3)</f>
        <v>z</v>
      </c>
      <c r="AL11" s="9" t="str">
        <f>IF(imput!AK3="","",imput!AK3)</f>
        <v>z</v>
      </c>
      <c r="AM11" s="9" t="str">
        <f>IF(imput!AL3="","",imput!AL3)</f>
        <v>a</v>
      </c>
      <c r="AN11" s="1">
        <f>IF(imput!$A3="","",cal!AM3)</f>
        <v>180</v>
      </c>
      <c r="AO11" s="31">
        <f>IF(imput!$A3="","",cal!AN3)</f>
        <v>10</v>
      </c>
      <c r="AP11" s="24">
        <f>IF(imput!$A3="","",cal!AO3)</f>
        <v>771</v>
      </c>
      <c r="AQ11" s="25">
        <f>IF(imput!$A3="","",cal!AP3)</f>
        <v>9</v>
      </c>
    </row>
    <row r="12" spans="1:54" ht="26.1" customHeight="1">
      <c r="A12" s="19" t="str">
        <f>cal!A5</f>
        <v>伊東洋一郎</v>
      </c>
      <c r="B12" s="118" t="str">
        <f>IF(imput!B5="","",imput!B5)</f>
        <v>a</v>
      </c>
      <c r="C12" s="9" t="str">
        <f>IF(imput!C5="","",imput!C5)</f>
        <v>e</v>
      </c>
      <c r="D12" s="9" t="str">
        <f>IF(imput!D5="","",imput!D5)</f>
        <v>e</v>
      </c>
      <c r="E12" s="9" t="str">
        <f>IF(imput!E5="","",imput!E5)</f>
        <v>a</v>
      </c>
      <c r="F12" s="25">
        <f>IF(imput!F5="","",imput!F5)</f>
        <v>68</v>
      </c>
      <c r="G12" s="118" t="str">
        <f>IF(imput!G5="","",imput!G5)</f>
        <v>b</v>
      </c>
      <c r="H12" s="9" t="str">
        <f>IF(imput!H5="","",imput!H5)</f>
        <v>e</v>
      </c>
      <c r="I12" s="9" t="str">
        <f>IF(imput!I5="","",imput!I5)</f>
        <v>z</v>
      </c>
      <c r="J12" s="9" t="str">
        <f>IF(imput!J5="","",imput!J5)</f>
        <v>c</v>
      </c>
      <c r="K12" s="9" t="str">
        <f>IF(imput!K5="","",imput!K5)</f>
        <v>a</v>
      </c>
      <c r="L12" s="25">
        <f>IF(imput!L5="","",imput!L5)</f>
        <v>151</v>
      </c>
      <c r="M12" s="118" t="str">
        <f>IF(imput!M5="","",imput!M5)</f>
        <v>a</v>
      </c>
      <c r="N12" s="9" t="str">
        <f>IF(imput!N5="","",imput!N5)</f>
        <v>b</v>
      </c>
      <c r="O12" s="9" t="str">
        <f>IF(imput!O5="","",imput!O5)</f>
        <v>c</v>
      </c>
      <c r="P12" s="9" t="str">
        <f>IF(imput!P5="","",imput!P5)</f>
        <v>a</v>
      </c>
      <c r="Q12" s="9" t="str">
        <f>IF(imput!Q5="","",imput!Q5)</f>
        <v>z</v>
      </c>
      <c r="R12" s="31">
        <f>IF(imput!R5="","",imput!R5)</f>
        <v>62</v>
      </c>
      <c r="S12" s="118" t="str">
        <f>IF(imput!S5="","",imput!S5)</f>
        <v>b</v>
      </c>
      <c r="T12" s="9" t="str">
        <f>IF(imput!T5="","",imput!T5)</f>
        <v>z</v>
      </c>
      <c r="U12" s="9" t="str">
        <f>IF(imput!U5="","",imput!U5)</f>
        <v>e</v>
      </c>
      <c r="V12" s="9" t="str">
        <f>IF(imput!V5="","",imput!V5)</f>
        <v>d</v>
      </c>
      <c r="W12" s="9" t="str">
        <f>IF(imput!W5="","",imput!W5)</f>
        <v>z</v>
      </c>
      <c r="X12" s="25">
        <f>IF(imput!X5="","",imput!X5)</f>
        <v>116</v>
      </c>
      <c r="Y12" s="3">
        <f>IF(imput!$A5="","",cal!Y5)</f>
        <v>397</v>
      </c>
      <c r="Z12" s="1">
        <f>IF(imput!$A5="","",cal!Z5)</f>
        <v>450</v>
      </c>
      <c r="AA12" s="1">
        <f>IF(imput!$A5="","",cal!AA5)</f>
        <v>847</v>
      </c>
      <c r="AB12" s="25">
        <f>IF(imput!$A5="","",cal!AB5)</f>
        <v>13</v>
      </c>
      <c r="AC12" s="18" t="str">
        <f>cal!A5</f>
        <v>伊東洋一郎</v>
      </c>
      <c r="AD12" s="121" t="str">
        <f>IF(imput!AC5="","",imput!AC5)</f>
        <v>c</v>
      </c>
      <c r="AE12" s="1">
        <f>IF(imput!AD5="","",imput!AD5)</f>
        <v>25</v>
      </c>
      <c r="AF12" s="9" t="str">
        <f>IF(imput!AE5="","",imput!AE5)</f>
        <v>c</v>
      </c>
      <c r="AG12" s="1">
        <f>IF(imput!AF5="","",imput!AF5)</f>
        <v>19</v>
      </c>
      <c r="AH12" s="1">
        <f>IF(imput!$A5="","",cal!AG5)</f>
        <v>60</v>
      </c>
      <c r="AI12" s="1">
        <f>IF(imput!$A5="","",cal!AH5)</f>
        <v>104</v>
      </c>
      <c r="AJ12" s="25">
        <f>IF(imput!$A5="","",cal!AI5)</f>
        <v>13</v>
      </c>
      <c r="AK12" s="118" t="str">
        <f>IF(imput!AJ5="","",imput!AJ5)</f>
        <v>z</v>
      </c>
      <c r="AL12" s="9" t="str">
        <f>IF(imput!AK5="","",imput!AK5)</f>
        <v>z</v>
      </c>
      <c r="AM12" s="9" t="str">
        <f>IF(imput!AL5="","",imput!AL5)</f>
        <v>z</v>
      </c>
      <c r="AN12" s="1">
        <f>IF(imput!$A5="","",cal!AM5)</f>
        <v>0</v>
      </c>
      <c r="AO12" s="31">
        <f>IF(imput!$A5="","",cal!AN5)</f>
        <v>1</v>
      </c>
      <c r="AP12" s="24">
        <f>IF(imput!$A5="","",cal!AO5)</f>
        <v>951</v>
      </c>
      <c r="AQ12" s="25">
        <f>IF(imput!$A5="","",cal!AP5)</f>
        <v>10</v>
      </c>
    </row>
    <row r="13" spans="1:54" ht="26.1" customHeight="1">
      <c r="A13" s="19" t="str">
        <f>cal!A12</f>
        <v>小山　太朗</v>
      </c>
      <c r="B13" s="118" t="str">
        <f>IF(imput!B12="","",imput!B12)</f>
        <v>c</v>
      </c>
      <c r="C13" s="9" t="str">
        <f>IF(imput!C12="","",imput!C12)</f>
        <v>d</v>
      </c>
      <c r="D13" s="9" t="str">
        <f>IF(imput!D12="","",imput!D12)</f>
        <v>z</v>
      </c>
      <c r="E13" s="9" t="str">
        <f>IF(imput!E12="","",imput!E12)</f>
        <v>b</v>
      </c>
      <c r="F13" s="25">
        <f>IF(imput!F12="","",imput!F12)</f>
        <v>51</v>
      </c>
      <c r="G13" s="118" t="str">
        <f>IF(imput!G12="","",imput!G12)</f>
        <v>z</v>
      </c>
      <c r="H13" s="9" t="str">
        <f>IF(imput!H12="","",imput!H12)</f>
        <v>b</v>
      </c>
      <c r="I13" s="9" t="str">
        <f>IF(imput!I12="","",imput!I12)</f>
        <v>c</v>
      </c>
      <c r="J13" s="9" t="str">
        <f>IF(imput!J12="","",imput!J12)</f>
        <v>b</v>
      </c>
      <c r="K13" s="9" t="str">
        <f>IF(imput!K12="","",imput!K12)</f>
        <v>z</v>
      </c>
      <c r="L13" s="25">
        <f>IF(imput!L12="","",imput!L12)</f>
        <v>103</v>
      </c>
      <c r="M13" s="118" t="str">
        <f>IF(imput!M12="","",imput!M12)</f>
        <v>e</v>
      </c>
      <c r="N13" s="9" t="str">
        <f>IF(imput!N12="","",imput!N12)</f>
        <v>b</v>
      </c>
      <c r="O13" s="9" t="str">
        <f>IF(imput!O12="","",imput!O12)</f>
        <v>e</v>
      </c>
      <c r="P13" s="9" t="str">
        <f>IF(imput!P12="","",imput!P12)</f>
        <v>z</v>
      </c>
      <c r="Q13" s="9" t="str">
        <f>IF(imput!Q12="","",imput!Q12)</f>
        <v>z</v>
      </c>
      <c r="R13" s="31">
        <f>IF(imput!R12="","",imput!R12)</f>
        <v>86</v>
      </c>
      <c r="S13" s="118" t="str">
        <f>IF(imput!S12="","",imput!S12)</f>
        <v>a</v>
      </c>
      <c r="T13" s="9" t="str">
        <f>IF(imput!T12="","",imput!T12)</f>
        <v>z</v>
      </c>
      <c r="U13" s="9" t="str">
        <f>IF(imput!U12="","",imput!U12)</f>
        <v>e</v>
      </c>
      <c r="V13" s="9" t="str">
        <f>IF(imput!V12="","",imput!V12)</f>
        <v>d</v>
      </c>
      <c r="W13" s="9" t="str">
        <f>IF(imput!W12="","",imput!W12)</f>
        <v>z</v>
      </c>
      <c r="X13" s="25">
        <f>IF(imput!X12="","",imput!X12)</f>
        <v>88</v>
      </c>
      <c r="Y13" s="3">
        <f>IF(imput!$A12="","",cal!Y12)</f>
        <v>328</v>
      </c>
      <c r="Z13" s="1">
        <f>IF(imput!$A12="","",cal!Z12)</f>
        <v>450</v>
      </c>
      <c r="AA13" s="1">
        <f>IF(imput!$A12="","",cal!AA12)</f>
        <v>778</v>
      </c>
      <c r="AB13" s="25">
        <f>IF(imput!$A12="","",cal!AB12)</f>
        <v>11</v>
      </c>
      <c r="AC13" s="18" t="str">
        <f>cal!A12</f>
        <v>小山　太朗</v>
      </c>
      <c r="AD13" s="121" t="str">
        <f>IF(imput!AC12="","",imput!AC12)</f>
        <v>c</v>
      </c>
      <c r="AE13" s="1">
        <f>IF(imput!AD12="","",imput!AD12)</f>
        <v>13</v>
      </c>
      <c r="AF13" s="9" t="str">
        <f>IF(imput!AE12="","",imput!AE12)</f>
        <v>d</v>
      </c>
      <c r="AG13" s="1">
        <f>IF(imput!AF12="","",imput!AF12)</f>
        <v>14</v>
      </c>
      <c r="AH13" s="1">
        <f>IF(imput!$A12="","",cal!AG12)</f>
        <v>60</v>
      </c>
      <c r="AI13" s="1">
        <f>IF(imput!$A12="","",cal!AH12)</f>
        <v>87</v>
      </c>
      <c r="AJ13" s="25">
        <f>IF(imput!$A12="","",cal!AI12)</f>
        <v>11</v>
      </c>
      <c r="AK13" s="118" t="str">
        <f>IF(imput!AJ12="","",imput!AJ12)</f>
        <v>z</v>
      </c>
      <c r="AL13" s="9" t="str">
        <f>IF(imput!AK12="","",imput!AK12)</f>
        <v>z</v>
      </c>
      <c r="AM13" s="9" t="str">
        <f>IF(imput!AL12="","",imput!AL12)</f>
        <v>a</v>
      </c>
      <c r="AN13" s="1">
        <f>IF(imput!$A12="","",cal!AM12)</f>
        <v>180</v>
      </c>
      <c r="AO13" s="31">
        <f>IF(imput!$A12="","",cal!AN12)</f>
        <v>10</v>
      </c>
      <c r="AP13" s="24">
        <f>IF(imput!$A12="","",cal!AO12)</f>
        <v>1045</v>
      </c>
      <c r="AQ13" s="25">
        <f>IF(imput!$A12="","",cal!AP12)</f>
        <v>11</v>
      </c>
    </row>
    <row r="14" spans="1:54" ht="26.1" customHeight="1">
      <c r="A14" s="19" t="str">
        <f>cal!A13</f>
        <v>白石　哲男</v>
      </c>
      <c r="B14" s="118" t="str">
        <f>IF(imput!B13="","",imput!B13)</f>
        <v>b</v>
      </c>
      <c r="C14" s="9" t="str">
        <f>IF(imput!C13="","",imput!C13)</f>
        <v>z</v>
      </c>
      <c r="D14" s="9" t="str">
        <f>IF(imput!D13="","",imput!D13)</f>
        <v>d</v>
      </c>
      <c r="E14" s="9" t="str">
        <f>IF(imput!E13="","",imput!E13)</f>
        <v>a</v>
      </c>
      <c r="F14" s="25">
        <f>IF(imput!F13="","",imput!F13)</f>
        <v>117</v>
      </c>
      <c r="G14" s="118" t="str">
        <f>IF(imput!G13="","",imput!G13)</f>
        <v>z</v>
      </c>
      <c r="H14" s="9" t="str">
        <f>IF(imput!H13="","",imput!H13)</f>
        <v>c</v>
      </c>
      <c r="I14" s="9" t="str">
        <f>IF(imput!I13="","",imput!I13)</f>
        <v>c</v>
      </c>
      <c r="J14" s="9" t="str">
        <f>IF(imput!J13="","",imput!J13)</f>
        <v>b</v>
      </c>
      <c r="K14" s="9" t="str">
        <f>IF(imput!K13="","",imput!K13)</f>
        <v>z</v>
      </c>
      <c r="L14" s="25">
        <f>IF(imput!L13="","",imput!L13)</f>
        <v>109</v>
      </c>
      <c r="M14" s="118" t="str">
        <f>IF(imput!M13="","",imput!M13)</f>
        <v>z</v>
      </c>
      <c r="N14" s="9" t="str">
        <f>IF(imput!N13="","",imput!N13)</f>
        <v>z</v>
      </c>
      <c r="O14" s="9" t="str">
        <f>IF(imput!O13="","",imput!O13)</f>
        <v>e</v>
      </c>
      <c r="P14" s="9" t="str">
        <f>IF(imput!P13="","",imput!P13)</f>
        <v>a</v>
      </c>
      <c r="Q14" s="9" t="str">
        <f>IF(imput!Q13="","",imput!Q13)</f>
        <v>c</v>
      </c>
      <c r="R14" s="31">
        <f>IF(imput!R13="","",imput!R13)</f>
        <v>91</v>
      </c>
      <c r="S14" s="118" t="str">
        <f>IF(imput!S13="","",imput!S13)</f>
        <v>a</v>
      </c>
      <c r="T14" s="9" t="str">
        <f>IF(imput!T13="","",imput!T13)</f>
        <v>z</v>
      </c>
      <c r="U14" s="9" t="str">
        <f>IF(imput!U13="","",imput!U13)</f>
        <v>e</v>
      </c>
      <c r="V14" s="9" t="str">
        <f>IF(imput!V13="","",imput!V13)</f>
        <v>d</v>
      </c>
      <c r="W14" s="9" t="str">
        <f>IF(imput!W13="","",imput!W13)</f>
        <v>z</v>
      </c>
      <c r="X14" s="25">
        <f>IF(imput!X13="","",imput!X13)</f>
        <v>99</v>
      </c>
      <c r="Y14" s="3">
        <f>IF(imput!$A13="","",cal!Y13)</f>
        <v>416</v>
      </c>
      <c r="Z14" s="1">
        <f>IF(imput!$A13="","",cal!Z13)</f>
        <v>405</v>
      </c>
      <c r="AA14" s="1">
        <f>IF(imput!$A13="","",cal!AA13)</f>
        <v>821</v>
      </c>
      <c r="AB14" s="25">
        <f>IF(imput!$A13="","",cal!AB13)</f>
        <v>12</v>
      </c>
      <c r="AC14" s="18" t="str">
        <f>cal!A13</f>
        <v>白石　哲男</v>
      </c>
      <c r="AD14" s="121" t="str">
        <f>IF(imput!AC13="","",imput!AC13)</f>
        <v>c</v>
      </c>
      <c r="AE14" s="1">
        <f>IF(imput!AD13="","",imput!AD13)</f>
        <v>19</v>
      </c>
      <c r="AF14" s="9" t="str">
        <f>IF(imput!AE13="","",imput!AE13)</f>
        <v>d</v>
      </c>
      <c r="AG14" s="1">
        <f>IF(imput!AF13="","",imput!AF13)</f>
        <v>13</v>
      </c>
      <c r="AH14" s="1">
        <f>IF(imput!$A13="","",cal!AG13)</f>
        <v>60</v>
      </c>
      <c r="AI14" s="1">
        <f>IF(imput!$A13="","",cal!AH13)</f>
        <v>92</v>
      </c>
      <c r="AJ14" s="25">
        <f>IF(imput!$A13="","",cal!AI13)</f>
        <v>12</v>
      </c>
      <c r="AK14" s="118" t="str">
        <f>IF(imput!AJ13="","",imput!AJ13)</f>
        <v>z</v>
      </c>
      <c r="AL14" s="9" t="str">
        <f>IF(imput!AK13="","",imput!AK13)</f>
        <v>d</v>
      </c>
      <c r="AM14" s="9" t="str">
        <f>IF(imput!AL13="","",imput!AL13)</f>
        <v>z</v>
      </c>
      <c r="AN14" s="1">
        <f>IF(imput!$A13="","",cal!AM13)</f>
        <v>180</v>
      </c>
      <c r="AO14" s="31">
        <f>IF(imput!$A13="","",cal!AN13)</f>
        <v>10</v>
      </c>
      <c r="AP14" s="24">
        <f>IF(imput!$A13="","",cal!AO13)</f>
        <v>1093</v>
      </c>
      <c r="AQ14" s="25">
        <f>IF(imput!$A13="","",cal!AP13)</f>
        <v>12</v>
      </c>
    </row>
    <row r="15" spans="1:54" ht="26.1" customHeight="1">
      <c r="A15" s="19" t="str">
        <f>cal!A16</f>
        <v>松橋　徳敏</v>
      </c>
      <c r="B15" s="118" t="str">
        <f>IF(imput!B16="","",imput!B16)</f>
        <v>b</v>
      </c>
      <c r="C15" s="9" t="str">
        <f>IF(imput!C16="","",imput!C16)</f>
        <v>z</v>
      </c>
      <c r="D15" s="9" t="str">
        <f>IF(imput!D16="","",imput!D16)</f>
        <v>e</v>
      </c>
      <c r="E15" s="9" t="str">
        <f>IF(imput!E16="","",imput!E16)</f>
        <v>a</v>
      </c>
      <c r="F15" s="25">
        <f>IF(imput!F16="","",imput!F16)</f>
        <v>96</v>
      </c>
      <c r="G15" s="118" t="str">
        <f>IF(imput!G16="","",imput!G16)</f>
        <v>b</v>
      </c>
      <c r="H15" s="9" t="str">
        <f>IF(imput!H16="","",imput!H16)</f>
        <v>e</v>
      </c>
      <c r="I15" s="9" t="str">
        <f>IF(imput!I16="","",imput!I16)</f>
        <v>c</v>
      </c>
      <c r="J15" s="9" t="str">
        <f>IF(imput!J16="","",imput!J16)</f>
        <v>z</v>
      </c>
      <c r="K15" s="9" t="str">
        <f>IF(imput!K16="","",imput!K16)</f>
        <v>a</v>
      </c>
      <c r="L15" s="25">
        <f>IF(imput!L16="","",imput!L16)</f>
        <v>83</v>
      </c>
      <c r="M15" s="118" t="str">
        <f>IF(imput!M16="","",imput!M16)</f>
        <v>z</v>
      </c>
      <c r="N15" s="9" t="str">
        <f>IF(imput!N16="","",imput!N16)</f>
        <v>b</v>
      </c>
      <c r="O15" s="9" t="str">
        <f>IF(imput!O16="","",imput!O16)</f>
        <v>e</v>
      </c>
      <c r="P15" s="9" t="str">
        <f>IF(imput!P16="","",imput!P16)</f>
        <v>z</v>
      </c>
      <c r="Q15" s="9" t="str">
        <f>IF(imput!Q16="","",imput!Q16)</f>
        <v>c</v>
      </c>
      <c r="R15" s="31">
        <f>IF(imput!R16="","",imput!R16)</f>
        <v>164</v>
      </c>
      <c r="S15" s="118" t="str">
        <f>IF(imput!S16="","",imput!S16)</f>
        <v>z</v>
      </c>
      <c r="T15" s="9" t="str">
        <f>IF(imput!T16="","",imput!T16)</f>
        <v>z</v>
      </c>
      <c r="U15" s="9" t="str">
        <f>IF(imput!U16="","",imput!U16)</f>
        <v>e</v>
      </c>
      <c r="V15" s="9" t="str">
        <f>IF(imput!V16="","",imput!V16)</f>
        <v>d</v>
      </c>
      <c r="W15" s="9" t="str">
        <f>IF(imput!W16="","",imput!W16)</f>
        <v>z</v>
      </c>
      <c r="X15" s="25">
        <f>IF(imput!X16="","",imput!X16)</f>
        <v>92</v>
      </c>
      <c r="Y15" s="3">
        <f>IF(imput!$A16="","",cal!Y16)</f>
        <v>435</v>
      </c>
      <c r="Z15" s="1">
        <f>IF(imput!$A16="","",cal!Z16)</f>
        <v>270</v>
      </c>
      <c r="AA15" s="1">
        <f>IF(imput!$A16="","",cal!AA16)</f>
        <v>705</v>
      </c>
      <c r="AB15" s="25">
        <f>IF(imput!$A16="","",cal!AB16)</f>
        <v>10</v>
      </c>
      <c r="AC15" s="18" t="str">
        <f>cal!A16</f>
        <v>松橋　徳敏</v>
      </c>
      <c r="AD15" s="121" t="str">
        <f>IF(imput!AC16="","",imput!AC16)</f>
        <v>c</v>
      </c>
      <c r="AE15" s="1">
        <f>IF(imput!AD16="","",imput!AD16)</f>
        <v>16</v>
      </c>
      <c r="AF15" s="9" t="str">
        <f>IF(imput!AE16="","",imput!AE16)</f>
        <v>b</v>
      </c>
      <c r="AG15" s="1">
        <f>IF(imput!AF16="","",imput!AF16)</f>
        <v>25</v>
      </c>
      <c r="AH15" s="1">
        <f>IF(imput!$A16="","",cal!AG16)</f>
        <v>0</v>
      </c>
      <c r="AI15" s="1">
        <f>IF(imput!$A16="","",cal!AH16)</f>
        <v>41</v>
      </c>
      <c r="AJ15" s="25">
        <f>IF(imput!$A16="","",cal!AI16)</f>
        <v>7</v>
      </c>
      <c r="AK15" s="118" t="str">
        <f>IF(imput!AJ16="","",imput!AJ16)</f>
        <v>a</v>
      </c>
      <c r="AL15" s="9" t="str">
        <f>IF(imput!AK16="","",imput!AK16)</f>
        <v>d</v>
      </c>
      <c r="AM15" s="9" t="str">
        <f>IF(imput!AL16="","",imput!AL16)</f>
        <v>z</v>
      </c>
      <c r="AN15" s="1">
        <f>IF(imput!$A16="","",cal!AM16)</f>
        <v>360</v>
      </c>
      <c r="AO15" s="31">
        <f>IF(imput!$A16="","",cal!AN16)</f>
        <v>14</v>
      </c>
      <c r="AP15" s="24">
        <f>IF(imput!$A16="","",cal!AO16)</f>
        <v>1106</v>
      </c>
      <c r="AQ15" s="25">
        <f>IF(imput!$A16="","",cal!AP16)</f>
        <v>13</v>
      </c>
    </row>
    <row r="16" spans="1:54" ht="26.1" customHeight="1" thickBot="1">
      <c r="A16" s="19" t="str">
        <f>cal!A6</f>
        <v>今井　信親</v>
      </c>
      <c r="B16" s="118" t="str">
        <f>IF(imput!B6="","",imput!B6)</f>
        <v>n</v>
      </c>
      <c r="C16" s="9" t="str">
        <f>IF(imput!C6="","",imput!C6)</f>
        <v>n</v>
      </c>
      <c r="D16" s="9" t="str">
        <f>IF(imput!D6="","",imput!D6)</f>
        <v>n</v>
      </c>
      <c r="E16" s="9" t="str">
        <f>IF(imput!E6="","",imput!E6)</f>
        <v>n</v>
      </c>
      <c r="F16" s="25">
        <f>IF(imput!F6="","",imput!F6)</f>
        <v>180</v>
      </c>
      <c r="G16" s="118" t="str">
        <f>IF(imput!G6="","",imput!G6)</f>
        <v>n</v>
      </c>
      <c r="H16" s="9" t="str">
        <f>IF(imput!H6="","",imput!H6)</f>
        <v>n</v>
      </c>
      <c r="I16" s="9" t="str">
        <f>IF(imput!I6="","",imput!I6)</f>
        <v>n</v>
      </c>
      <c r="J16" s="9" t="str">
        <f>IF(imput!J6="","",imput!J6)</f>
        <v>n</v>
      </c>
      <c r="K16" s="9" t="str">
        <f>IF(imput!K6="","",imput!K6)</f>
        <v>n</v>
      </c>
      <c r="L16" s="25">
        <f>IF(imput!L6="","",imput!L6)</f>
        <v>225</v>
      </c>
      <c r="M16" s="118" t="str">
        <f>IF(imput!M6="","",imput!M6)</f>
        <v>e</v>
      </c>
      <c r="N16" s="9" t="str">
        <f>IF(imput!N6="","",imput!N6)</f>
        <v>z</v>
      </c>
      <c r="O16" s="9" t="str">
        <f>IF(imput!O6="","",imput!O6)</f>
        <v>e</v>
      </c>
      <c r="P16" s="9" t="str">
        <f>IF(imput!P6="","",imput!P6)</f>
        <v>d</v>
      </c>
      <c r="Q16" s="9" t="str">
        <f>IF(imput!Q6="","",imput!Q6)</f>
        <v>c</v>
      </c>
      <c r="R16" s="31">
        <f>IF(imput!R6="","",imput!R6)</f>
        <v>73</v>
      </c>
      <c r="S16" s="118" t="str">
        <f>IF(imput!S6="","",imput!S6)</f>
        <v>z</v>
      </c>
      <c r="T16" s="9" t="str">
        <f>IF(imput!T6="","",imput!T6)</f>
        <v>a</v>
      </c>
      <c r="U16" s="9" t="str">
        <f>IF(imput!U6="","",imput!U6)</f>
        <v>e</v>
      </c>
      <c r="V16" s="9" t="str">
        <f>IF(imput!V6="","",imput!V6)</f>
        <v>d</v>
      </c>
      <c r="W16" s="9" t="str">
        <f>IF(imput!W6="","",imput!W6)</f>
        <v>z</v>
      </c>
      <c r="X16" s="25">
        <f>IF(imput!X6="","",imput!X6)</f>
        <v>54</v>
      </c>
      <c r="Y16" s="3">
        <f>IF(imput!$A6="","",cal!Y6)</f>
        <v>532</v>
      </c>
      <c r="Z16" s="1">
        <f>IF(imput!$A6="","",cal!Z6)</f>
        <v>585</v>
      </c>
      <c r="AA16" s="1">
        <f>IF(imput!$A6="","",cal!AA6)</f>
        <v>1117</v>
      </c>
      <c r="AB16" s="25">
        <f>IF(imput!$A6="","",cal!AB6)</f>
        <v>14</v>
      </c>
      <c r="AC16" s="18" t="str">
        <f>cal!A6</f>
        <v>今井　信親</v>
      </c>
      <c r="AD16" s="121" t="str">
        <f>IF(imput!AC6="","",imput!AC6)</f>
        <v>c</v>
      </c>
      <c r="AE16" s="1">
        <f>IF(imput!AD6="","",imput!AD6)</f>
        <v>19</v>
      </c>
      <c r="AF16" s="9" t="str">
        <f>IF(imput!AE6="","",imput!AE6)</f>
        <v>b</v>
      </c>
      <c r="AG16" s="1">
        <f>IF(imput!AF6="","",imput!AF6)</f>
        <v>24</v>
      </c>
      <c r="AH16" s="1">
        <f>IF(imput!$A6="","",cal!AG6)</f>
        <v>0</v>
      </c>
      <c r="AI16" s="1">
        <f>IF(imput!$A6="","",cal!AH6)</f>
        <v>43</v>
      </c>
      <c r="AJ16" s="25">
        <f>IF(imput!$A6="","",cal!AI6)</f>
        <v>8</v>
      </c>
      <c r="AK16" s="118" t="str">
        <f>IF(imput!AJ6="","",imput!AJ6)</f>
        <v>z</v>
      </c>
      <c r="AL16" s="9" t="str">
        <f>IF(imput!AK6="","",imput!AK6)</f>
        <v>z</v>
      </c>
      <c r="AM16" s="9" t="str">
        <f>IF(imput!AL6="","",imput!AL6)</f>
        <v>z</v>
      </c>
      <c r="AN16" s="1">
        <f>IF(imput!$A6="","",cal!AM6)</f>
        <v>0</v>
      </c>
      <c r="AO16" s="31">
        <f>IF(imput!$A6="","",cal!AN6)</f>
        <v>1</v>
      </c>
      <c r="AP16" s="24">
        <f>IF(imput!$A6="","",cal!AO6)</f>
        <v>1160</v>
      </c>
      <c r="AQ16" s="25">
        <f>IF(imput!$A6="","",cal!AP6)</f>
        <v>14</v>
      </c>
    </row>
    <row r="17" spans="1:44" ht="26.1" hidden="1" customHeight="1" thickBot="1">
      <c r="A17" s="19" t="str">
        <f>cal!A4</f>
        <v/>
      </c>
      <c r="B17" s="24" t="str">
        <f>IF(imput!B4="","",imput!B4)</f>
        <v/>
      </c>
      <c r="C17" s="1" t="str">
        <f>IF(imput!C4="","",imput!C4)</f>
        <v/>
      </c>
      <c r="D17" s="1" t="str">
        <f>IF(imput!D4="","",imput!D4)</f>
        <v/>
      </c>
      <c r="E17" s="1" t="str">
        <f>IF(imput!E4="","",imput!E4)</f>
        <v/>
      </c>
      <c r="F17" s="25" t="str">
        <f>IF(imput!F4="","",imput!F4)</f>
        <v/>
      </c>
      <c r="G17" s="24" t="str">
        <f>IF(imput!G4="","",imput!G4)</f>
        <v/>
      </c>
      <c r="H17" s="1" t="str">
        <f>IF(imput!H4="","",imput!H4)</f>
        <v/>
      </c>
      <c r="I17" s="1" t="str">
        <f>IF(imput!I4="","",imput!I4)</f>
        <v/>
      </c>
      <c r="J17" s="1" t="str">
        <f>IF(imput!J4="","",imput!J4)</f>
        <v/>
      </c>
      <c r="K17" s="1" t="str">
        <f>IF(imput!K4="","",imput!K4)</f>
        <v/>
      </c>
      <c r="L17" s="25" t="str">
        <f>IF(imput!L4="","",imput!L4)</f>
        <v/>
      </c>
      <c r="M17" s="3" t="str">
        <f>IF(imput!M4="","",imput!M4)</f>
        <v/>
      </c>
      <c r="N17" s="1" t="str">
        <f>IF(imput!N4="","",imput!N4)</f>
        <v/>
      </c>
      <c r="O17" s="1" t="str">
        <f>IF(imput!O4="","",imput!O4)</f>
        <v/>
      </c>
      <c r="P17" s="1" t="str">
        <f>IF(imput!P4="","",imput!P4)</f>
        <v/>
      </c>
      <c r="Q17" s="1" t="str">
        <f>IF(imput!Q4="","",imput!Q4)</f>
        <v/>
      </c>
      <c r="R17" s="31" t="str">
        <f>IF(imput!R4="","",imput!R4)</f>
        <v/>
      </c>
      <c r="S17" s="24" t="str">
        <f>IF(imput!S4="","",imput!S4)</f>
        <v/>
      </c>
      <c r="T17" s="1" t="str">
        <f>IF(imput!T4="","",imput!T4)</f>
        <v/>
      </c>
      <c r="U17" s="1" t="str">
        <f>IF(imput!U4="","",imput!U4)</f>
        <v/>
      </c>
      <c r="V17" s="1" t="str">
        <f>IF(imput!V4="","",imput!V4)</f>
        <v/>
      </c>
      <c r="W17" s="1" t="str">
        <f>IF(imput!W4="","",imput!W4)</f>
        <v/>
      </c>
      <c r="X17" s="25" t="str">
        <f>IF(imput!X4="","",imput!X4)</f>
        <v/>
      </c>
      <c r="Y17" s="3" t="str">
        <f>IF(imput!$A4="","",cal!Y4)</f>
        <v/>
      </c>
      <c r="Z17" s="1" t="str">
        <f>IF(imput!$A4="","",cal!Z4)</f>
        <v/>
      </c>
      <c r="AA17" s="1" t="str">
        <f>IF(imput!$A4="","",cal!AA4)</f>
        <v/>
      </c>
      <c r="AB17" s="25" t="str">
        <f>IF(imput!$A4="","",cal!AB4)</f>
        <v/>
      </c>
      <c r="AC17" s="18" t="str">
        <f>cal!A4</f>
        <v/>
      </c>
      <c r="AD17" s="122" t="str">
        <f>IF(imput!AC4="","",imput!AC4)</f>
        <v/>
      </c>
      <c r="AE17" s="1" t="str">
        <f>IF(imput!AD4="","",imput!AD4)</f>
        <v/>
      </c>
      <c r="AF17" s="1" t="str">
        <f>IF(imput!AE4="","",imput!AE4)</f>
        <v/>
      </c>
      <c r="AG17" s="1" t="str">
        <f>IF(imput!AF4="","",imput!AF4)</f>
        <v/>
      </c>
      <c r="AH17" s="1" t="str">
        <f>IF(imput!$A4="","",cal!AG4)</f>
        <v/>
      </c>
      <c r="AI17" s="1" t="str">
        <f>IF(imput!$A4="","",cal!AH4)</f>
        <v/>
      </c>
      <c r="AJ17" s="25" t="str">
        <f>IF(imput!$A4="","",cal!AI4)</f>
        <v/>
      </c>
      <c r="AK17" s="3" t="str">
        <f>IF(imput!AJ4="","",imput!AJ4)</f>
        <v/>
      </c>
      <c r="AL17" s="1" t="str">
        <f>IF(imput!AK4="","",imput!AK4)</f>
        <v/>
      </c>
      <c r="AM17" s="1" t="str">
        <f>IF(imput!AL4="","",imput!AL4)</f>
        <v/>
      </c>
      <c r="AN17" s="1" t="str">
        <f>IF(imput!$A4="","",cal!AM4)</f>
        <v/>
      </c>
      <c r="AO17" s="31" t="str">
        <f>IF(imput!$A4="","",cal!AN4)</f>
        <v/>
      </c>
      <c r="AP17" s="24" t="str">
        <f>IF(imput!$A4="","",cal!AO4)</f>
        <v/>
      </c>
      <c r="AQ17" s="25" t="str">
        <f>IF(imput!$A4="","",cal!AP4)</f>
        <v/>
      </c>
    </row>
    <row r="18" spans="1:44" ht="26.1" hidden="1" customHeight="1">
      <c r="A18" s="19" t="str">
        <f>cal!A18</f>
        <v/>
      </c>
      <c r="B18" s="24" t="str">
        <f>IF(imput!B18="","",imput!B18)</f>
        <v/>
      </c>
      <c r="C18" s="1" t="str">
        <f>IF(imput!C18="","",imput!C18)</f>
        <v/>
      </c>
      <c r="D18" s="1" t="str">
        <f>IF(imput!D18="","",imput!D18)</f>
        <v/>
      </c>
      <c r="E18" s="1" t="str">
        <f>IF(imput!E18="","",imput!E18)</f>
        <v/>
      </c>
      <c r="F18" s="25" t="str">
        <f>IF(imput!F18="","",imput!F18)</f>
        <v/>
      </c>
      <c r="G18" s="24" t="str">
        <f>IF(imput!G18="","",imput!G18)</f>
        <v/>
      </c>
      <c r="H18" s="1" t="str">
        <f>IF(imput!H18="","",imput!H18)</f>
        <v/>
      </c>
      <c r="I18" s="1" t="str">
        <f>IF(imput!I18="","",imput!I18)</f>
        <v/>
      </c>
      <c r="J18" s="1" t="str">
        <f>IF(imput!J18="","",imput!J18)</f>
        <v/>
      </c>
      <c r="K18" s="1" t="str">
        <f>IF(imput!K18="","",imput!K18)</f>
        <v/>
      </c>
      <c r="L18" s="25" t="str">
        <f>IF(imput!L18="","",imput!L18)</f>
        <v/>
      </c>
      <c r="M18" s="3" t="str">
        <f>IF(imput!M18="","",imput!M18)</f>
        <v/>
      </c>
      <c r="N18" s="1" t="str">
        <f>IF(imput!N18="","",imput!N18)</f>
        <v/>
      </c>
      <c r="O18" s="1" t="str">
        <f>IF(imput!O18="","",imput!O18)</f>
        <v/>
      </c>
      <c r="P18" s="1" t="str">
        <f>IF(imput!P18="","",imput!P18)</f>
        <v/>
      </c>
      <c r="Q18" s="1" t="str">
        <f>IF(imput!Q18="","",imput!Q18)</f>
        <v/>
      </c>
      <c r="R18" s="31" t="str">
        <f>IF(imput!R18="","",imput!R18)</f>
        <v/>
      </c>
      <c r="S18" s="24" t="str">
        <f>IF(imput!S18="","",imput!S18)</f>
        <v/>
      </c>
      <c r="T18" s="1" t="str">
        <f>IF(imput!T18="","",imput!T18)</f>
        <v/>
      </c>
      <c r="U18" s="1" t="str">
        <f>IF(imput!U18="","",imput!U18)</f>
        <v/>
      </c>
      <c r="V18" s="1" t="str">
        <f>IF(imput!V18="","",imput!V18)</f>
        <v/>
      </c>
      <c r="W18" s="1" t="str">
        <f>IF(imput!W18="","",imput!W18)</f>
        <v/>
      </c>
      <c r="X18" s="25" t="str">
        <f>IF(imput!X18="","",imput!X18)</f>
        <v/>
      </c>
      <c r="Y18" s="3" t="str">
        <f>IF(imput!$A18="","",cal!Y18)</f>
        <v/>
      </c>
      <c r="Z18" s="1" t="str">
        <f>IF(imput!$A18="","",cal!Z18)</f>
        <v/>
      </c>
      <c r="AA18" s="1" t="str">
        <f>IF(imput!$A18="","",cal!AA18)</f>
        <v/>
      </c>
      <c r="AB18" s="25" t="str">
        <f>IF(imput!$A18="","",cal!AB18)</f>
        <v/>
      </c>
      <c r="AC18" s="18" t="str">
        <f>cal!A18</f>
        <v/>
      </c>
      <c r="AD18" s="122" t="str">
        <f>IF(imput!AC18="","",imput!AC18)</f>
        <v/>
      </c>
      <c r="AE18" s="1" t="str">
        <f>IF(imput!AD18="","",imput!AD18)</f>
        <v/>
      </c>
      <c r="AF18" s="1" t="str">
        <f>IF(imput!AE18="","",imput!AE18)</f>
        <v/>
      </c>
      <c r="AG18" s="1" t="str">
        <f>IF(imput!AF18="","",imput!AF18)</f>
        <v/>
      </c>
      <c r="AH18" s="1" t="str">
        <f>IF(imput!$A18="","",cal!AG18)</f>
        <v/>
      </c>
      <c r="AI18" s="1" t="str">
        <f>IF(imput!$A18="","",cal!AH18)</f>
        <v/>
      </c>
      <c r="AJ18" s="25" t="str">
        <f>IF(imput!$A18="","",cal!AI18)</f>
        <v/>
      </c>
      <c r="AK18" s="3" t="str">
        <f>IF(imput!AJ18="","",imput!AJ18)</f>
        <v/>
      </c>
      <c r="AL18" s="1" t="str">
        <f>IF(imput!AK18="","",imput!AK18)</f>
        <v/>
      </c>
      <c r="AM18" s="1" t="str">
        <f>IF(imput!AL18="","",imput!AL18)</f>
        <v/>
      </c>
      <c r="AN18" s="1" t="str">
        <f>IF(imput!$A18="","",cal!AM18)</f>
        <v/>
      </c>
      <c r="AO18" s="31" t="str">
        <f>IF(imput!$A18="","",cal!AN18)</f>
        <v/>
      </c>
      <c r="AP18" s="24" t="str">
        <f>IF(imput!$A18="","",cal!AO18)</f>
        <v/>
      </c>
      <c r="AQ18" s="25" t="str">
        <f>IF(imput!$A18="","",cal!AP18)</f>
        <v/>
      </c>
    </row>
    <row r="19" spans="1:44" ht="26.1" hidden="1" customHeight="1">
      <c r="A19" s="19" t="str">
        <f>cal!A19</f>
        <v/>
      </c>
      <c r="B19" s="24" t="str">
        <f>IF(imput!B19="","",imput!B19)</f>
        <v/>
      </c>
      <c r="C19" s="1" t="str">
        <f>IF(imput!C19="","",imput!C19)</f>
        <v/>
      </c>
      <c r="D19" s="1" t="str">
        <f>IF(imput!D19="","",imput!D19)</f>
        <v/>
      </c>
      <c r="E19" s="1" t="str">
        <f>IF(imput!E19="","",imput!E19)</f>
        <v/>
      </c>
      <c r="F19" s="25" t="str">
        <f>IF(imput!F19="","",imput!F19)</f>
        <v/>
      </c>
      <c r="G19" s="24" t="str">
        <f>IF(imput!G19="","",imput!G19)</f>
        <v/>
      </c>
      <c r="H19" s="1" t="str">
        <f>IF(imput!H19="","",imput!H19)</f>
        <v/>
      </c>
      <c r="I19" s="1" t="str">
        <f>IF(imput!I19="","",imput!I19)</f>
        <v/>
      </c>
      <c r="J19" s="1" t="str">
        <f>IF(imput!J19="","",imput!J19)</f>
        <v/>
      </c>
      <c r="K19" s="1" t="str">
        <f>IF(imput!K19="","",imput!K19)</f>
        <v/>
      </c>
      <c r="L19" s="25" t="str">
        <f>IF(imput!L19="","",imput!L19)</f>
        <v/>
      </c>
      <c r="M19" s="3" t="str">
        <f>IF(imput!M19="","",imput!M19)</f>
        <v/>
      </c>
      <c r="N19" s="1" t="str">
        <f>IF(imput!N19="","",imput!N19)</f>
        <v/>
      </c>
      <c r="O19" s="1" t="str">
        <f>IF(imput!O19="","",imput!O19)</f>
        <v/>
      </c>
      <c r="P19" s="1" t="str">
        <f>IF(imput!P19="","",imput!P19)</f>
        <v/>
      </c>
      <c r="Q19" s="1" t="str">
        <f>IF(imput!Q19="","",imput!Q19)</f>
        <v/>
      </c>
      <c r="R19" s="31" t="str">
        <f>IF(imput!R19="","",imput!R19)</f>
        <v/>
      </c>
      <c r="S19" s="24" t="str">
        <f>IF(imput!S19="","",imput!S19)</f>
        <v/>
      </c>
      <c r="T19" s="1" t="str">
        <f>IF(imput!T19="","",imput!T19)</f>
        <v/>
      </c>
      <c r="U19" s="1" t="str">
        <f>IF(imput!U19="","",imput!U19)</f>
        <v/>
      </c>
      <c r="V19" s="1" t="str">
        <f>IF(imput!V19="","",imput!V19)</f>
        <v/>
      </c>
      <c r="W19" s="1" t="str">
        <f>IF(imput!W19="","",imput!W19)</f>
        <v/>
      </c>
      <c r="X19" s="25" t="str">
        <f>IF(imput!X19="","",imput!X19)</f>
        <v/>
      </c>
      <c r="Y19" s="3" t="str">
        <f>IF(imput!$A19="","",cal!Y19)</f>
        <v/>
      </c>
      <c r="Z19" s="1" t="str">
        <f>IF(imput!$A19="","",cal!Z19)</f>
        <v/>
      </c>
      <c r="AA19" s="1" t="str">
        <f>IF(imput!$A19="","",cal!AA19)</f>
        <v/>
      </c>
      <c r="AB19" s="25" t="str">
        <f>IF(imput!$A19="","",cal!AB19)</f>
        <v/>
      </c>
      <c r="AC19" s="18" t="str">
        <f>cal!A19</f>
        <v/>
      </c>
      <c r="AD19" s="122" t="str">
        <f>IF(imput!AC19="","",imput!AC19)</f>
        <v/>
      </c>
      <c r="AE19" s="1" t="str">
        <f>IF(imput!AD19="","",imput!AD19)</f>
        <v/>
      </c>
      <c r="AF19" s="1" t="str">
        <f>IF(imput!AE19="","",imput!AE19)</f>
        <v/>
      </c>
      <c r="AG19" s="1" t="str">
        <f>IF(imput!AF19="","",imput!AF19)</f>
        <v/>
      </c>
      <c r="AH19" s="1" t="str">
        <f>IF(imput!$A19="","",cal!AG19)</f>
        <v/>
      </c>
      <c r="AI19" s="1" t="str">
        <f>IF(imput!$A19="","",cal!AH19)</f>
        <v/>
      </c>
      <c r="AJ19" s="25" t="str">
        <f>IF(imput!$A19="","",cal!AI19)</f>
        <v/>
      </c>
      <c r="AK19" s="3" t="str">
        <f>IF(imput!AJ19="","",imput!AJ19)</f>
        <v/>
      </c>
      <c r="AL19" s="1" t="str">
        <f>IF(imput!AK19="","",imput!AK19)</f>
        <v/>
      </c>
      <c r="AM19" s="1" t="str">
        <f>IF(imput!AL19="","",imput!AL19)</f>
        <v/>
      </c>
      <c r="AN19" s="1" t="str">
        <f>IF(imput!$A19="","",cal!AM19)</f>
        <v/>
      </c>
      <c r="AO19" s="31" t="str">
        <f>IF(imput!$A19="","",cal!AN19)</f>
        <v/>
      </c>
      <c r="AP19" s="24" t="str">
        <f>IF(imput!$A19="","",cal!AO19)</f>
        <v/>
      </c>
      <c r="AQ19" s="25" t="str">
        <f>IF(imput!$A19="","",cal!AP19)</f>
        <v/>
      </c>
    </row>
    <row r="20" spans="1:44" ht="30" hidden="1" customHeight="1">
      <c r="A20" s="19" t="str">
        <f>cal!A20</f>
        <v/>
      </c>
      <c r="B20" s="24" t="str">
        <f>IF(imput!B20="","",imput!B20)</f>
        <v/>
      </c>
      <c r="C20" s="1" t="str">
        <f>IF(imput!C20="","",imput!C20)</f>
        <v/>
      </c>
      <c r="D20" s="1" t="str">
        <f>IF(imput!D20="","",imput!D20)</f>
        <v/>
      </c>
      <c r="E20" s="1" t="str">
        <f>IF(imput!E20="","",imput!E20)</f>
        <v/>
      </c>
      <c r="F20" s="25" t="str">
        <f>IF(imput!F20="","",imput!F20)</f>
        <v/>
      </c>
      <c r="G20" s="24" t="str">
        <f>IF(imput!G20="","",imput!G20)</f>
        <v/>
      </c>
      <c r="H20" s="1" t="str">
        <f>IF(imput!H20="","",imput!H20)</f>
        <v/>
      </c>
      <c r="I20" s="1" t="str">
        <f>IF(imput!I20="","",imput!I20)</f>
        <v/>
      </c>
      <c r="J20" s="1" t="str">
        <f>IF(imput!J20="","",imput!J20)</f>
        <v/>
      </c>
      <c r="K20" s="1" t="str">
        <f>IF(imput!K20="","",imput!K20)</f>
        <v/>
      </c>
      <c r="L20" s="25" t="str">
        <f>IF(imput!L20="","",imput!L20)</f>
        <v/>
      </c>
      <c r="M20" s="3" t="str">
        <f>IF(imput!M20="","",imput!M20)</f>
        <v/>
      </c>
      <c r="N20" s="1" t="str">
        <f>IF(imput!N20="","",imput!N20)</f>
        <v/>
      </c>
      <c r="O20" s="1" t="str">
        <f>IF(imput!O20="","",imput!O20)</f>
        <v/>
      </c>
      <c r="P20" s="1" t="str">
        <f>IF(imput!P20="","",imput!P20)</f>
        <v/>
      </c>
      <c r="Q20" s="1" t="str">
        <f>IF(imput!Q20="","",imput!Q20)</f>
        <v/>
      </c>
      <c r="R20" s="31" t="str">
        <f>IF(imput!R20="","",imput!R20)</f>
        <v/>
      </c>
      <c r="S20" s="24" t="str">
        <f>IF(imput!S20="","",imput!S20)</f>
        <v/>
      </c>
      <c r="T20" s="1" t="str">
        <f>IF(imput!T20="","",imput!T20)</f>
        <v/>
      </c>
      <c r="U20" s="1" t="str">
        <f>IF(imput!U20="","",imput!U20)</f>
        <v/>
      </c>
      <c r="V20" s="1" t="str">
        <f>IF(imput!V20="","",imput!V20)</f>
        <v/>
      </c>
      <c r="W20" s="1" t="str">
        <f>IF(imput!W20="","",imput!W20)</f>
        <v/>
      </c>
      <c r="X20" s="25" t="str">
        <f>IF(imput!X20="","",imput!X20)</f>
        <v/>
      </c>
      <c r="Y20" s="3" t="str">
        <f>IF(imput!$A20="","",cal!Y20)</f>
        <v/>
      </c>
      <c r="Z20" s="1" t="str">
        <f>IF(imput!$A20="","",cal!Z20)</f>
        <v/>
      </c>
      <c r="AA20" s="1" t="str">
        <f>IF(imput!$A20="","",cal!AA20)</f>
        <v/>
      </c>
      <c r="AB20" s="25" t="str">
        <f>IF(imput!$A20="","",cal!AB20)</f>
        <v/>
      </c>
      <c r="AC20" s="18" t="str">
        <f>cal!A20</f>
        <v/>
      </c>
      <c r="AD20" s="122" t="str">
        <f>IF(imput!AC20="","",imput!AC20)</f>
        <v/>
      </c>
      <c r="AE20" s="1" t="str">
        <f>IF(imput!AD20="","",imput!AD20)</f>
        <v/>
      </c>
      <c r="AF20" s="1" t="str">
        <f>IF(imput!AE20="","",imput!AE20)</f>
        <v/>
      </c>
      <c r="AG20" s="1" t="str">
        <f>IF(imput!AF20="","",imput!AF20)</f>
        <v/>
      </c>
      <c r="AH20" s="1" t="str">
        <f>IF(imput!$A20="","",cal!AG20)</f>
        <v/>
      </c>
      <c r="AI20" s="1" t="str">
        <f>IF(imput!$A20="","",cal!AH20)</f>
        <v/>
      </c>
      <c r="AJ20" s="25" t="str">
        <f>IF(imput!$A20="","",cal!AI20)</f>
        <v/>
      </c>
      <c r="AK20" s="3" t="str">
        <f>IF(imput!AJ20="","",imput!AJ20)</f>
        <v/>
      </c>
      <c r="AL20" s="1" t="str">
        <f>IF(imput!AK20="","",imput!AK20)</f>
        <v/>
      </c>
      <c r="AM20" s="1" t="str">
        <f>IF(imput!AL20="","",imput!AL20)</f>
        <v/>
      </c>
      <c r="AN20" s="1" t="str">
        <f>IF(imput!$A20="","",cal!AM20)</f>
        <v/>
      </c>
      <c r="AO20" s="31" t="str">
        <f>IF(imput!$A20="","",cal!AN20)</f>
        <v/>
      </c>
      <c r="AP20" s="24" t="str">
        <f>IF(imput!$A20="","",cal!AO20)</f>
        <v/>
      </c>
      <c r="AQ20" s="25" t="str">
        <f>IF(imput!$A20="","",cal!AP20)</f>
        <v/>
      </c>
    </row>
    <row r="21" spans="1:44" ht="30" hidden="1" customHeight="1">
      <c r="A21" s="19" t="str">
        <f>cal!A21</f>
        <v/>
      </c>
      <c r="B21" s="24" t="str">
        <f>IF(imput!B21="","",imput!B21)</f>
        <v/>
      </c>
      <c r="C21" s="1" t="str">
        <f>IF(imput!C21="","",imput!C21)</f>
        <v/>
      </c>
      <c r="D21" s="1" t="str">
        <f>IF(imput!D21="","",imput!D21)</f>
        <v/>
      </c>
      <c r="E21" s="1" t="str">
        <f>IF(imput!E21="","",imput!E21)</f>
        <v/>
      </c>
      <c r="F21" s="25" t="str">
        <f>IF(imput!F21="","",imput!F21)</f>
        <v/>
      </c>
      <c r="G21" s="24" t="str">
        <f>IF(imput!G21="","",imput!G21)</f>
        <v/>
      </c>
      <c r="H21" s="1" t="str">
        <f>IF(imput!H21="","",imput!H21)</f>
        <v/>
      </c>
      <c r="I21" s="1" t="str">
        <f>IF(imput!I21="","",imput!I21)</f>
        <v/>
      </c>
      <c r="J21" s="1" t="str">
        <f>IF(imput!J21="","",imput!J21)</f>
        <v/>
      </c>
      <c r="K21" s="1" t="str">
        <f>IF(imput!K21="","",imput!K21)</f>
        <v/>
      </c>
      <c r="L21" s="25" t="str">
        <f>IF(imput!L21="","",imput!L21)</f>
        <v/>
      </c>
      <c r="M21" s="3" t="str">
        <f>IF(imput!M21="","",imput!M21)</f>
        <v/>
      </c>
      <c r="N21" s="1" t="str">
        <f>IF(imput!N21="","",imput!N21)</f>
        <v/>
      </c>
      <c r="O21" s="1" t="str">
        <f>IF(imput!O21="","",imput!O21)</f>
        <v/>
      </c>
      <c r="P21" s="1" t="str">
        <f>IF(imput!P21="","",imput!P21)</f>
        <v/>
      </c>
      <c r="Q21" s="1" t="str">
        <f>IF(imput!Q21="","",imput!Q21)</f>
        <v/>
      </c>
      <c r="R21" s="31" t="str">
        <f>IF(imput!R21="","",imput!R21)</f>
        <v/>
      </c>
      <c r="S21" s="24" t="str">
        <f>IF(imput!S21="","",imput!S21)</f>
        <v/>
      </c>
      <c r="T21" s="1" t="str">
        <f>IF(imput!T21="","",imput!T21)</f>
        <v/>
      </c>
      <c r="U21" s="1" t="str">
        <f>IF(imput!U21="","",imput!U21)</f>
        <v/>
      </c>
      <c r="V21" s="1" t="str">
        <f>IF(imput!V21="","",imput!V21)</f>
        <v/>
      </c>
      <c r="W21" s="1" t="str">
        <f>IF(imput!W21="","",imput!W21)</f>
        <v/>
      </c>
      <c r="X21" s="25" t="str">
        <f>IF(imput!X21="","",imput!X21)</f>
        <v/>
      </c>
      <c r="Y21" s="3" t="str">
        <f>IF(imput!$A21="","",cal!Y21)</f>
        <v/>
      </c>
      <c r="Z21" s="1" t="str">
        <f>IF(imput!$A21="","",cal!Z21)</f>
        <v/>
      </c>
      <c r="AA21" s="1" t="str">
        <f>IF(imput!$A21="","",cal!AA21)</f>
        <v/>
      </c>
      <c r="AB21" s="25" t="str">
        <f>IF(imput!$A21="","",cal!AB21)</f>
        <v/>
      </c>
      <c r="AC21" s="18" t="str">
        <f>cal!A21</f>
        <v/>
      </c>
      <c r="AD21" s="122" t="str">
        <f>IF(imput!AC21="","",imput!AC21)</f>
        <v/>
      </c>
      <c r="AE21" s="1" t="str">
        <f>IF(imput!AD21="","",imput!AD21)</f>
        <v/>
      </c>
      <c r="AF21" s="1" t="str">
        <f>IF(imput!AE21="","",imput!AE21)</f>
        <v/>
      </c>
      <c r="AG21" s="1" t="str">
        <f>IF(imput!AF21="","",imput!AF21)</f>
        <v/>
      </c>
      <c r="AH21" s="1" t="str">
        <f>IF(imput!$A21="","",cal!AG21)</f>
        <v/>
      </c>
      <c r="AI21" s="1" t="str">
        <f>IF(imput!$A21="","",cal!AH21)</f>
        <v/>
      </c>
      <c r="AJ21" s="25" t="str">
        <f>IF(imput!$A21="","",cal!AI21)</f>
        <v/>
      </c>
      <c r="AK21" s="3" t="str">
        <f>IF(imput!AJ21="","",imput!AJ21)</f>
        <v/>
      </c>
      <c r="AL21" s="1" t="str">
        <f>IF(imput!AK21="","",imput!AK21)</f>
        <v/>
      </c>
      <c r="AM21" s="1" t="str">
        <f>IF(imput!AL21="","",imput!AL21)</f>
        <v/>
      </c>
      <c r="AN21" s="1" t="str">
        <f>IF(imput!$A21="","",cal!AM21)</f>
        <v/>
      </c>
      <c r="AO21" s="31" t="str">
        <f>IF(imput!$A21="","",cal!AN21)</f>
        <v/>
      </c>
      <c r="AP21" s="24" t="str">
        <f>IF(imput!$A21="","",cal!AO21)</f>
        <v/>
      </c>
      <c r="AQ21" s="25" t="str">
        <f>IF(imput!$A21="","",cal!AP21)</f>
        <v/>
      </c>
    </row>
    <row r="22" spans="1:44" ht="30" hidden="1" customHeight="1">
      <c r="A22" s="19" t="str">
        <f>cal!A22</f>
        <v/>
      </c>
      <c r="B22" s="24" t="str">
        <f>IF(imput!B22="","",imput!B22)</f>
        <v/>
      </c>
      <c r="C22" s="1" t="str">
        <f>IF(imput!C22="","",imput!C22)</f>
        <v/>
      </c>
      <c r="D22" s="1" t="str">
        <f>IF(imput!D22="","",imput!D22)</f>
        <v/>
      </c>
      <c r="E22" s="1" t="str">
        <f>IF(imput!E22="","",imput!E22)</f>
        <v/>
      </c>
      <c r="F22" s="25" t="str">
        <f>IF(imput!F22="","",imput!F22)</f>
        <v/>
      </c>
      <c r="G22" s="24" t="str">
        <f>IF(imput!G22="","",imput!G22)</f>
        <v/>
      </c>
      <c r="H22" s="1" t="str">
        <f>IF(imput!H22="","",imput!H22)</f>
        <v/>
      </c>
      <c r="I22" s="1" t="str">
        <f>IF(imput!I22="","",imput!I22)</f>
        <v/>
      </c>
      <c r="J22" s="1" t="str">
        <f>IF(imput!J22="","",imput!J22)</f>
        <v/>
      </c>
      <c r="K22" s="1" t="str">
        <f>IF(imput!K22="","",imput!K22)</f>
        <v/>
      </c>
      <c r="L22" s="25" t="str">
        <f>IF(imput!L22="","",imput!L22)</f>
        <v/>
      </c>
      <c r="M22" s="3" t="str">
        <f>IF(imput!M22="","",imput!M22)</f>
        <v/>
      </c>
      <c r="N22" s="1" t="str">
        <f>IF(imput!N22="","",imput!N22)</f>
        <v/>
      </c>
      <c r="O22" s="1" t="str">
        <f>IF(imput!O22="","",imput!O22)</f>
        <v/>
      </c>
      <c r="P22" s="1" t="str">
        <f>IF(imput!P22="","",imput!P22)</f>
        <v/>
      </c>
      <c r="Q22" s="1" t="str">
        <f>IF(imput!Q22="","",imput!Q22)</f>
        <v/>
      </c>
      <c r="R22" s="31" t="str">
        <f>IF(imput!R22="","",imput!R22)</f>
        <v/>
      </c>
      <c r="S22" s="24" t="str">
        <f>IF(imput!S22="","",imput!S22)</f>
        <v/>
      </c>
      <c r="T22" s="1" t="str">
        <f>IF(imput!T22="","",imput!T22)</f>
        <v/>
      </c>
      <c r="U22" s="1" t="str">
        <f>IF(imput!U22="","",imput!U22)</f>
        <v/>
      </c>
      <c r="V22" s="1" t="str">
        <f>IF(imput!V22="","",imput!V22)</f>
        <v/>
      </c>
      <c r="W22" s="1" t="str">
        <f>IF(imput!W22="","",imput!W22)</f>
        <v/>
      </c>
      <c r="X22" s="25" t="str">
        <f>IF(imput!X22="","",imput!X22)</f>
        <v/>
      </c>
      <c r="Y22" s="3" t="str">
        <f>IF(imput!$A22="","",cal!Y22)</f>
        <v/>
      </c>
      <c r="Z22" s="1" t="str">
        <f>IF(imput!$A22="","",cal!Z22)</f>
        <v/>
      </c>
      <c r="AA22" s="1" t="str">
        <f>IF(imput!$A22="","",cal!AA22)</f>
        <v/>
      </c>
      <c r="AB22" s="25" t="str">
        <f>IF(imput!$A22="","",cal!AB22)</f>
        <v/>
      </c>
      <c r="AC22" s="18" t="str">
        <f>cal!A22</f>
        <v/>
      </c>
      <c r="AD22" s="122" t="str">
        <f>IF(imput!AC22="","",imput!AC22)</f>
        <v/>
      </c>
      <c r="AE22" s="1" t="str">
        <f>IF(imput!AD22="","",imput!AD22)</f>
        <v/>
      </c>
      <c r="AF22" s="1" t="str">
        <f>IF(imput!AE22="","",imput!AE22)</f>
        <v/>
      </c>
      <c r="AG22" s="1" t="str">
        <f>IF(imput!AF22="","",imput!AF22)</f>
        <v/>
      </c>
      <c r="AH22" s="1" t="str">
        <f>IF(imput!$A22="","",cal!AG22)</f>
        <v/>
      </c>
      <c r="AI22" s="1" t="str">
        <f>IF(imput!$A22="","",cal!AH22)</f>
        <v/>
      </c>
      <c r="AJ22" s="25" t="str">
        <f>IF(imput!$A22="","",cal!AI22)</f>
        <v/>
      </c>
      <c r="AK22" s="3" t="str">
        <f>IF(imput!AJ22="","",imput!AJ22)</f>
        <v/>
      </c>
      <c r="AL22" s="1" t="str">
        <f>IF(imput!AK22="","",imput!AK22)</f>
        <v/>
      </c>
      <c r="AM22" s="1" t="str">
        <f>IF(imput!AL22="","",imput!AL22)</f>
        <v/>
      </c>
      <c r="AN22" s="1" t="str">
        <f>IF(imput!$A22="","",cal!AM22)</f>
        <v/>
      </c>
      <c r="AO22" s="31" t="str">
        <f>IF(imput!$A22="","",cal!AN22)</f>
        <v/>
      </c>
      <c r="AP22" s="24" t="str">
        <f>IF(imput!$A22="","",cal!AO22)</f>
        <v/>
      </c>
      <c r="AQ22" s="25" t="str">
        <f>IF(imput!$A22="","",cal!AP22)</f>
        <v/>
      </c>
    </row>
    <row r="23" spans="1:44" ht="30" hidden="1" customHeight="1" thickBot="1">
      <c r="A23" s="105" t="str">
        <f>cal!A23</f>
        <v/>
      </c>
      <c r="B23" s="106" t="str">
        <f>IF(imput!B23="","",imput!B23)</f>
        <v/>
      </c>
      <c r="C23" s="107" t="str">
        <f>IF(imput!C23="","",imput!C23)</f>
        <v/>
      </c>
      <c r="D23" s="107" t="str">
        <f>IF(imput!D23="","",imput!D23)</f>
        <v/>
      </c>
      <c r="E23" s="107" t="str">
        <f>IF(imput!E23="","",imput!E23)</f>
        <v/>
      </c>
      <c r="F23" s="108" t="str">
        <f>IF(imput!F23="","",imput!F23)</f>
        <v/>
      </c>
      <c r="G23" s="106" t="str">
        <f>IF(imput!G23="","",imput!G23)</f>
        <v/>
      </c>
      <c r="H23" s="107" t="str">
        <f>IF(imput!H23="","",imput!H23)</f>
        <v/>
      </c>
      <c r="I23" s="107" t="str">
        <f>IF(imput!I23="","",imput!I23)</f>
        <v/>
      </c>
      <c r="J23" s="107" t="str">
        <f>IF(imput!J23="","",imput!J23)</f>
        <v/>
      </c>
      <c r="K23" s="107" t="str">
        <f>IF(imput!K23="","",imput!K23)</f>
        <v/>
      </c>
      <c r="L23" s="108" t="str">
        <f>IF(imput!L23="","",imput!L23)</f>
        <v/>
      </c>
      <c r="M23" s="109" t="str">
        <f>IF(imput!M23="","",imput!M23)</f>
        <v/>
      </c>
      <c r="N23" s="107" t="str">
        <f>IF(imput!N23="","",imput!N23)</f>
        <v/>
      </c>
      <c r="O23" s="107" t="str">
        <f>IF(imput!O23="","",imput!O23)</f>
        <v/>
      </c>
      <c r="P23" s="107" t="str">
        <f>IF(imput!P23="","",imput!P23)</f>
        <v/>
      </c>
      <c r="Q23" s="107" t="str">
        <f>IF(imput!Q23="","",imput!Q23)</f>
        <v/>
      </c>
      <c r="R23" s="110" t="str">
        <f>IF(imput!R23="","",imput!R23)</f>
        <v/>
      </c>
      <c r="S23" s="106" t="str">
        <f>IF(imput!S23="","",imput!S23)</f>
        <v/>
      </c>
      <c r="T23" s="107" t="str">
        <f>IF(imput!T23="","",imput!T23)</f>
        <v/>
      </c>
      <c r="U23" s="107" t="str">
        <f>IF(imput!U23="","",imput!U23)</f>
        <v/>
      </c>
      <c r="V23" s="107" t="str">
        <f>IF(imput!V23="","",imput!V23)</f>
        <v/>
      </c>
      <c r="W23" s="107" t="str">
        <f>IF(imput!W23="","",imput!W23)</f>
        <v/>
      </c>
      <c r="X23" s="108" t="str">
        <f>IF(imput!X23="","",imput!X23)</f>
        <v/>
      </c>
      <c r="Y23" s="109" t="str">
        <f>IF(imput!$A23="","",cal!Y23)</f>
        <v/>
      </c>
      <c r="Z23" s="107" t="str">
        <f>IF(imput!$A23="","",cal!Z23)</f>
        <v/>
      </c>
      <c r="AA23" s="107" t="str">
        <f>IF(imput!$A23="","",cal!AA23)</f>
        <v/>
      </c>
      <c r="AB23" s="108" t="str">
        <f>IF(imput!$A23="","",cal!AB23)</f>
        <v/>
      </c>
      <c r="AC23" s="18" t="str">
        <f>cal!A23</f>
        <v/>
      </c>
      <c r="AD23" s="123" t="str">
        <f>IF(imput!AC23="","",imput!AC23)</f>
        <v/>
      </c>
      <c r="AE23" s="107" t="str">
        <f>IF(imput!AD23="","",imput!AD23)</f>
        <v/>
      </c>
      <c r="AF23" s="107" t="str">
        <f>IF(imput!AE23="","",imput!AE23)</f>
        <v/>
      </c>
      <c r="AG23" s="107" t="str">
        <f>IF(imput!AF23="","",imput!AF23)</f>
        <v/>
      </c>
      <c r="AH23" s="107" t="str">
        <f>IF(imput!$A23="","",cal!AG23)</f>
        <v/>
      </c>
      <c r="AI23" s="107" t="str">
        <f>IF(imput!$A23="","",cal!AH23)</f>
        <v/>
      </c>
      <c r="AJ23" s="108" t="str">
        <f>IF(imput!$A23="","",cal!AI23)</f>
        <v/>
      </c>
      <c r="AK23" s="109" t="str">
        <f>IF(imput!AJ23="","",imput!AJ23)</f>
        <v/>
      </c>
      <c r="AL23" s="107" t="str">
        <f>IF(imput!AK23="","",imput!AK23)</f>
        <v/>
      </c>
      <c r="AM23" s="107" t="str">
        <f>IF(imput!AL23="","",imput!AL23)</f>
        <v/>
      </c>
      <c r="AN23" s="107" t="str">
        <f>IF(imput!$A23="","",cal!AM23)</f>
        <v/>
      </c>
      <c r="AO23" s="110" t="str">
        <f>IF(imput!$A23="","",cal!AN23)</f>
        <v/>
      </c>
      <c r="AP23" s="106" t="str">
        <f>IF(imput!$A23="","",cal!AO23)</f>
        <v/>
      </c>
      <c r="AQ23" s="108" t="str">
        <f>IF(imput!$A23="","",cal!AP23)</f>
        <v/>
      </c>
    </row>
    <row r="24" spans="1:44" ht="30" customHeight="1" thickBot="1">
      <c r="A24" s="111" t="s">
        <v>66</v>
      </c>
      <c r="B24" s="112">
        <f>cal!B25</f>
        <v>42.857142857142854</v>
      </c>
      <c r="C24" s="113">
        <f>cal!C25</f>
        <v>78.571428571428569</v>
      </c>
      <c r="D24" s="113">
        <f>cal!D25</f>
        <v>71.428571428571431</v>
      </c>
      <c r="E24" s="113">
        <f>cal!E25</f>
        <v>64.285714285714292</v>
      </c>
      <c r="F24" s="114">
        <f>cal!F25</f>
        <v>64.785714285714292</v>
      </c>
      <c r="G24" s="112">
        <f>cal!G25</f>
        <v>57.142857142857146</v>
      </c>
      <c r="H24" s="113">
        <f>cal!H25</f>
        <v>7.1428571428571432</v>
      </c>
      <c r="I24" s="113">
        <f>cal!I25</f>
        <v>57.142857142857146</v>
      </c>
      <c r="J24" s="113">
        <f>cal!J25</f>
        <v>42.857142857142854</v>
      </c>
      <c r="K24" s="113">
        <f>cal!K25</f>
        <v>71.428571428571431</v>
      </c>
      <c r="L24" s="114">
        <f>cal!L25</f>
        <v>87.428571428571431</v>
      </c>
      <c r="M24" s="112">
        <f>cal!M25</f>
        <v>71.428571428571431</v>
      </c>
      <c r="N24" s="113">
        <f>cal!N25</f>
        <v>78.571428571428569</v>
      </c>
      <c r="O24" s="113">
        <f>cal!O25</f>
        <v>92.857142857142861</v>
      </c>
      <c r="P24" s="113">
        <f>cal!P25</f>
        <v>64.285714285714292</v>
      </c>
      <c r="Q24" s="113">
        <f>cal!Q25</f>
        <v>64.285714285714292</v>
      </c>
      <c r="R24" s="114">
        <f>cal!R25</f>
        <v>67.357142857142861</v>
      </c>
      <c r="S24" s="112">
        <f>cal!S25</f>
        <v>64.285714285714292</v>
      </c>
      <c r="T24" s="113">
        <f>cal!T25</f>
        <v>35.714285714285715</v>
      </c>
      <c r="U24" s="113">
        <f>cal!U25</f>
        <v>100</v>
      </c>
      <c r="V24" s="113">
        <f>cal!V25</f>
        <v>100</v>
      </c>
      <c r="W24" s="113">
        <f>cal!W25</f>
        <v>100</v>
      </c>
      <c r="X24" s="114">
        <f>cal!X25</f>
        <v>69.357142857142861</v>
      </c>
      <c r="Y24" s="112">
        <f>cal!Y25</f>
        <v>477.61904761904759</v>
      </c>
      <c r="Z24" s="113">
        <f>cal!Z25</f>
        <v>10.571428571428571</v>
      </c>
      <c r="AA24" s="113">
        <f>cal!AA25</f>
        <v>953.33333333333337</v>
      </c>
      <c r="AB24" s="114"/>
      <c r="AC24" s="111" t="s">
        <v>66</v>
      </c>
      <c r="AD24" s="124">
        <f>cal!AC25</f>
        <v>100</v>
      </c>
      <c r="AE24" s="113">
        <f>cal!AD25</f>
        <v>30.333333333333332</v>
      </c>
      <c r="AF24" s="113">
        <f>cal!AE25</f>
        <v>64.285714285714292</v>
      </c>
      <c r="AG24" s="113">
        <f>cal!AF25</f>
        <v>29.476190476190474</v>
      </c>
      <c r="AH24" s="113">
        <f>cal!AG25</f>
        <v>0.90476190476190477</v>
      </c>
      <c r="AI24" s="113">
        <f>cal!AH25</f>
        <v>114.0952380952381</v>
      </c>
      <c r="AJ24" s="114"/>
      <c r="AK24" s="112">
        <f>cal!AJ25</f>
        <v>92.857142857142861</v>
      </c>
      <c r="AL24" s="113">
        <f>cal!AK25</f>
        <v>78.571428571428569</v>
      </c>
      <c r="AM24" s="113">
        <f>cal!AL25</f>
        <v>85.714285714285708</v>
      </c>
      <c r="AN24" s="113">
        <f>cal!AM25</f>
        <v>1.2857142857142856</v>
      </c>
      <c r="AO24" s="114"/>
      <c r="AP24" s="112">
        <f>cal!AO25</f>
        <v>1298.8571428571429</v>
      </c>
      <c r="AQ24" s="114"/>
    </row>
    <row r="26" spans="1:44">
      <c r="B26" s="117" t="str">
        <f>imput!B2</f>
        <v>b</v>
      </c>
      <c r="C26" s="117" t="str">
        <f>imput!C2</f>
        <v>z</v>
      </c>
      <c r="D26" s="117" t="str">
        <f>imput!D2</f>
        <v>e</v>
      </c>
      <c r="E26" s="117" t="str">
        <f>imput!E2</f>
        <v>a</v>
      </c>
      <c r="F26" s="117"/>
      <c r="G26" s="117" t="str">
        <f>imput!G2</f>
        <v>z</v>
      </c>
      <c r="H26" s="117" t="str">
        <f>imput!H2</f>
        <v>z</v>
      </c>
      <c r="I26" s="117" t="str">
        <f>imput!I2</f>
        <v>z</v>
      </c>
      <c r="J26" s="117" t="str">
        <f>imput!J2</f>
        <v>b</v>
      </c>
      <c r="K26" s="117" t="str">
        <f>imput!K2</f>
        <v>a</v>
      </c>
      <c r="L26" s="117"/>
      <c r="M26" s="117" t="str">
        <f>imput!M2</f>
        <v>z</v>
      </c>
      <c r="N26" s="117" t="str">
        <f>imput!N2</f>
        <v>b</v>
      </c>
      <c r="O26" s="117" t="str">
        <f>imput!O2</f>
        <v>e</v>
      </c>
      <c r="P26" s="117" t="str">
        <f>imput!P2</f>
        <v>z</v>
      </c>
      <c r="Q26" s="117" t="str">
        <f>imput!Q2</f>
        <v>z</v>
      </c>
      <c r="R26" s="117"/>
      <c r="S26" s="117" t="str">
        <f>imput!S2</f>
        <v>z</v>
      </c>
      <c r="T26" s="117" t="str">
        <f>imput!T2</f>
        <v>a</v>
      </c>
      <c r="U26" s="117" t="str">
        <f>imput!U2</f>
        <v>e</v>
      </c>
      <c r="V26" s="117" t="str">
        <f>imput!V2</f>
        <v>d</v>
      </c>
      <c r="W26" s="117" t="str">
        <f>imput!W2</f>
        <v>z</v>
      </c>
      <c r="X26" s="117"/>
      <c r="Y26" s="117"/>
      <c r="Z26" s="117"/>
      <c r="AA26" s="117"/>
      <c r="AB26" s="117"/>
      <c r="AC26" s="117"/>
      <c r="AD26" s="117" t="str">
        <f>imput!AC2</f>
        <v>c</v>
      </c>
      <c r="AE26" s="117"/>
      <c r="AF26" s="117" t="str">
        <f>imput!AE2</f>
        <v>b</v>
      </c>
      <c r="AG26" s="117"/>
      <c r="AH26" s="117"/>
      <c r="AI26" s="117"/>
      <c r="AJ26" s="117"/>
      <c r="AK26" s="117" t="str">
        <f>imput!AJ2</f>
        <v>z</v>
      </c>
      <c r="AL26" s="117" t="str">
        <f>imput!AK2</f>
        <v>z</v>
      </c>
      <c r="AM26" s="117" t="str">
        <f>imput!AL2</f>
        <v>z</v>
      </c>
      <c r="AO26" s="117"/>
      <c r="AP26" s="117"/>
      <c r="AQ26" s="117"/>
      <c r="AR26" s="117"/>
    </row>
    <row r="27" spans="1:44" ht="30.75" customHeight="1">
      <c r="A27" s="5" t="s">
        <v>79</v>
      </c>
    </row>
  </sheetData>
  <sortState ref="A3:AR17">
    <sortCondition ref="AR3:AR17"/>
  </sortState>
  <phoneticPr fontId="1"/>
  <conditionalFormatting sqref="B3:E16">
    <cfRule type="expression" dxfId="8" priority="15">
      <formula>B3&lt;&gt;B$26</formula>
    </cfRule>
  </conditionalFormatting>
  <conditionalFormatting sqref="G3:J16">
    <cfRule type="expression" dxfId="7" priority="14">
      <formula>G3&lt;&gt;G$26</formula>
    </cfRule>
  </conditionalFormatting>
  <conditionalFormatting sqref="K3:K16">
    <cfRule type="expression" dxfId="6" priority="13">
      <formula>K3&lt;&gt;K$26</formula>
    </cfRule>
  </conditionalFormatting>
  <conditionalFormatting sqref="M3:P16">
    <cfRule type="expression" dxfId="5" priority="12">
      <formula>M3&lt;&gt;M$26</formula>
    </cfRule>
  </conditionalFormatting>
  <conditionalFormatting sqref="Q3:Q16">
    <cfRule type="expression" dxfId="4" priority="11">
      <formula>Q3&lt;&gt;Q$26</formula>
    </cfRule>
  </conditionalFormatting>
  <conditionalFormatting sqref="S3:V16">
    <cfRule type="expression" dxfId="3" priority="10">
      <formula>S3&lt;&gt;S$26</formula>
    </cfRule>
  </conditionalFormatting>
  <conditionalFormatting sqref="W3:W16">
    <cfRule type="expression" dxfId="2" priority="9">
      <formula>W3&lt;&gt;W$26</formula>
    </cfRule>
  </conditionalFormatting>
  <conditionalFormatting sqref="AF3:AF16">
    <cfRule type="expression" dxfId="1" priority="4">
      <formula>AF3&lt;&gt;AF$26</formula>
    </cfRule>
  </conditionalFormatting>
  <conditionalFormatting sqref="AK3:AM16">
    <cfRule type="expression" dxfId="0" priority="1">
      <formula>AK3&lt;&gt;AK$26</formula>
    </cfRule>
  </conditionalFormatting>
  <pageMargins left="0.98425196850393704" right="0.51181102362204722" top="0.35433070866141736" bottom="0.35433070866141736" header="0" footer="0"/>
  <pageSetup paperSize="9" orientation="landscape" horizontalDpi="4294967293" verticalDpi="4294967293" r:id="rId1"/>
  <colBreaks count="1" manualBreakCount="1">
    <brk id="2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A25"/>
  <sheetViews>
    <sheetView topLeftCell="O1" zoomScale="115" zoomScaleNormal="115" workbookViewId="0">
      <selection activeCell="AO25" sqref="AO25"/>
    </sheetView>
  </sheetViews>
  <sheetFormatPr defaultRowHeight="13.5"/>
  <cols>
    <col min="1" max="1" width="11.625" style="5" customWidth="1"/>
    <col min="2" max="24" width="3.75" style="5" customWidth="1"/>
    <col min="25" max="27" width="6.875" style="5" customWidth="1"/>
    <col min="28" max="28" width="5.625" style="5" customWidth="1"/>
    <col min="29" max="32" width="3.875" style="5" customWidth="1"/>
    <col min="33" max="34" width="6.875" style="5" customWidth="1"/>
    <col min="35" max="35" width="5.625" style="5" customWidth="1"/>
    <col min="36" max="36" width="4.5" style="5" customWidth="1"/>
    <col min="37" max="37" width="4.375" style="5" customWidth="1"/>
    <col min="38" max="38" width="4.5" style="5" customWidth="1"/>
    <col min="39" max="39" width="6.875" style="5" customWidth="1"/>
    <col min="40" max="40" width="5.625" style="5" customWidth="1"/>
    <col min="41" max="41" width="10" style="5" customWidth="1"/>
    <col min="42" max="42" width="6.125" style="5" customWidth="1"/>
    <col min="43" max="16384" width="9" style="5"/>
  </cols>
  <sheetData>
    <row r="1" spans="1:53" ht="14.25" thickBot="1">
      <c r="A1" s="5" t="s">
        <v>0</v>
      </c>
    </row>
    <row r="2" spans="1:53" ht="54.95" customHeight="1" thickBot="1">
      <c r="A2" s="17" t="s">
        <v>1</v>
      </c>
      <c r="B2" s="21" t="s">
        <v>34</v>
      </c>
      <c r="C2" s="11" t="s">
        <v>35</v>
      </c>
      <c r="D2" s="11" t="s">
        <v>36</v>
      </c>
      <c r="E2" s="11" t="s">
        <v>37</v>
      </c>
      <c r="F2" s="13" t="s">
        <v>43</v>
      </c>
      <c r="G2" s="21" t="s">
        <v>38</v>
      </c>
      <c r="H2" s="11" t="s">
        <v>39</v>
      </c>
      <c r="I2" s="11" t="s">
        <v>40</v>
      </c>
      <c r="J2" s="11" t="s">
        <v>41</v>
      </c>
      <c r="K2" s="11" t="s">
        <v>42</v>
      </c>
      <c r="L2" s="13" t="s">
        <v>24</v>
      </c>
      <c r="M2" s="15" t="s">
        <v>44</v>
      </c>
      <c r="N2" s="11" t="s">
        <v>45</v>
      </c>
      <c r="O2" s="11" t="s">
        <v>46</v>
      </c>
      <c r="P2" s="11" t="s">
        <v>47</v>
      </c>
      <c r="Q2" s="11" t="s">
        <v>48</v>
      </c>
      <c r="R2" s="29" t="s">
        <v>25</v>
      </c>
      <c r="S2" s="21" t="s">
        <v>49</v>
      </c>
      <c r="T2" s="11" t="s">
        <v>50</v>
      </c>
      <c r="U2" s="11" t="s">
        <v>51</v>
      </c>
      <c r="V2" s="11" t="s">
        <v>52</v>
      </c>
      <c r="W2" s="11" t="s">
        <v>53</v>
      </c>
      <c r="X2" s="13" t="s">
        <v>26</v>
      </c>
      <c r="Y2" s="32" t="s">
        <v>3</v>
      </c>
      <c r="Z2" s="12" t="s">
        <v>4</v>
      </c>
      <c r="AA2" s="12" t="s">
        <v>30</v>
      </c>
      <c r="AB2" s="35" t="s">
        <v>7</v>
      </c>
      <c r="AC2" s="38" t="s">
        <v>5</v>
      </c>
      <c r="AD2" s="12" t="s">
        <v>2</v>
      </c>
      <c r="AE2" s="12" t="s">
        <v>6</v>
      </c>
      <c r="AF2" s="12" t="s">
        <v>2</v>
      </c>
      <c r="AG2" s="14" t="s">
        <v>55</v>
      </c>
      <c r="AH2" s="12" t="s">
        <v>31</v>
      </c>
      <c r="AI2" s="13" t="s">
        <v>8</v>
      </c>
      <c r="AJ2" s="32" t="s">
        <v>27</v>
      </c>
      <c r="AK2" s="12" t="s">
        <v>28</v>
      </c>
      <c r="AL2" s="12" t="s">
        <v>29</v>
      </c>
      <c r="AM2" s="12" t="s">
        <v>32</v>
      </c>
      <c r="AN2" s="29" t="s">
        <v>9</v>
      </c>
      <c r="AO2" s="38" t="s">
        <v>33</v>
      </c>
      <c r="AP2" s="13" t="s">
        <v>10</v>
      </c>
    </row>
    <row r="3" spans="1:53" ht="26.1" customHeight="1">
      <c r="A3" s="18" t="str">
        <f>IF(imput!A3="","",imput!A3)</f>
        <v>荒井　正敏</v>
      </c>
      <c r="B3" s="22">
        <f>IF(imput!B3="",45,IF(imput!B3=imput!B$2,0,45))</f>
        <v>45</v>
      </c>
      <c r="C3" s="9">
        <f>IF(imput!C3="",45,IF(imput!C3=imput!C$2,0,45))</f>
        <v>0</v>
      </c>
      <c r="D3" s="9">
        <f>IF(imput!D3="",45,IF(imput!D3=imput!D$2,0,45))</f>
        <v>0</v>
      </c>
      <c r="E3" s="9">
        <f>IF(imput!E3="",45,IF(imput!E3=imput!E$2,0,45))</f>
        <v>0</v>
      </c>
      <c r="F3" s="23">
        <f>IF(imput!F3="",180,imput!F3)</f>
        <v>62</v>
      </c>
      <c r="G3" s="22">
        <f>IF(imput!G3="",45,IF(imput!G3=imput!G$2,0,45))</f>
        <v>0</v>
      </c>
      <c r="H3" s="9">
        <f>IF(imput!H3="",45,IF(imput!H3=imput!H$2,0,45))</f>
        <v>45</v>
      </c>
      <c r="I3" s="9">
        <f>IF(imput!I3="",45,IF(imput!I3=imput!I$2,0,45))</f>
        <v>0</v>
      </c>
      <c r="J3" s="9">
        <f>IF(imput!J3="",45,IF(imput!J3=imput!J$2,0,45))</f>
        <v>45</v>
      </c>
      <c r="K3" s="9">
        <f>IF(imput!K3="",45,IF(imput!K3=imput!K$2,0,45))</f>
        <v>0</v>
      </c>
      <c r="L3" s="23">
        <f>IF(imput!L3="",225,imput!L3)</f>
        <v>87</v>
      </c>
      <c r="M3" s="22">
        <f>IF(imput!M3="",45,IF(imput!M3=imput!M$2,0,45))</f>
        <v>0</v>
      </c>
      <c r="N3" s="9">
        <f>IF(imput!N3="",45,IF(imput!N3=imput!N$2,0,45))</f>
        <v>0</v>
      </c>
      <c r="O3" s="9">
        <f>IF(imput!O3="",45,IF(imput!O3=imput!O$2,0,45))</f>
        <v>0</v>
      </c>
      <c r="P3" s="9">
        <f>IF(imput!P3="",45,IF(imput!P3=imput!P$2,0,45))</f>
        <v>0</v>
      </c>
      <c r="Q3" s="9">
        <f>IF(imput!Q3="",45,IF(imput!Q3=imput!Q$2,0,45))</f>
        <v>0</v>
      </c>
      <c r="R3" s="23">
        <f>IF(imput!R3="",225,imput!R3)</f>
        <v>83</v>
      </c>
      <c r="S3" s="22">
        <f>IF(imput!S3="",45,IF(imput!S3=imput!S$2,0,45))</f>
        <v>0</v>
      </c>
      <c r="T3" s="9">
        <f>IF(imput!T3="",45,IF(imput!T3=imput!T$2,0,45))</f>
        <v>45</v>
      </c>
      <c r="U3" s="9">
        <f>IF(imput!U3="",45,IF(imput!U3=imput!U$2,0,45))</f>
        <v>0</v>
      </c>
      <c r="V3" s="9">
        <f>IF(imput!V3="",45,IF(imput!V3=imput!V$2,0,45))</f>
        <v>0</v>
      </c>
      <c r="W3" s="9">
        <f>IF(imput!W3="",45,IF(imput!W3=imput!W$2,0,45))</f>
        <v>0</v>
      </c>
      <c r="X3" s="23">
        <f>IF(imput!X3="",225,imput!X3)</f>
        <v>75</v>
      </c>
      <c r="Y3" s="33">
        <f>F3+L3+R3+X3</f>
        <v>307</v>
      </c>
      <c r="Z3" s="10">
        <f>SUM(B3:W3)-F3-L3-R3</f>
        <v>180</v>
      </c>
      <c r="AA3" s="10">
        <f>Y3+Z3</f>
        <v>487</v>
      </c>
      <c r="AB3" s="36">
        <f>RANK(AA3,AA$3:AA$23,1)</f>
        <v>8</v>
      </c>
      <c r="AC3" s="22">
        <f>IF(imput!AC3="",60,IF(imput!AC3=imput!AC$2,0,60))</f>
        <v>0</v>
      </c>
      <c r="AD3" s="9">
        <f>IF(imput!AD3="",60,imput!AD3)</f>
        <v>21</v>
      </c>
      <c r="AE3" s="9">
        <f>IF(imput!AE3="",60,IF(imput!AE3=imput!AE$2,0,60))</f>
        <v>60</v>
      </c>
      <c r="AF3" s="9">
        <f>IF(imput!AF3="",60,imput!AF3)</f>
        <v>23</v>
      </c>
      <c r="AG3" s="10">
        <f>AC3+AE3</f>
        <v>60</v>
      </c>
      <c r="AH3" s="10">
        <f>AD3+AF3+AG3</f>
        <v>104</v>
      </c>
      <c r="AI3" s="39">
        <f>RANK(AH3,AH$3:AH$23,1)</f>
        <v>13</v>
      </c>
      <c r="AJ3" s="16">
        <f>IF(imput!AJ3="",180,IF(imput!AJ3=imput!AJ$2,0,180))</f>
        <v>0</v>
      </c>
      <c r="AK3" s="9">
        <f>IF(imput!AK3="",180,IF(imput!AK3=imput!AK$2,0,180))</f>
        <v>0</v>
      </c>
      <c r="AL3" s="9">
        <f>IF(imput!AL3="",180,IF(imput!AL3=imput!AL$2,0,180))</f>
        <v>180</v>
      </c>
      <c r="AM3" s="10">
        <f>AJ3+AK3+AL3</f>
        <v>180</v>
      </c>
      <c r="AN3" s="36">
        <f>RANK(AM3,AM$3:AM$23,1)</f>
        <v>10</v>
      </c>
      <c r="AO3" s="42">
        <f>AA3+AH3+AM3</f>
        <v>771</v>
      </c>
      <c r="AP3" s="39">
        <f>RANK(AO3,AO$3:AO$23,1)</f>
        <v>9</v>
      </c>
    </row>
    <row r="4" spans="1:53" ht="26.1" customHeight="1">
      <c r="A4" s="18" t="str">
        <f>IF(imput!A4="","",imput!A4)</f>
        <v/>
      </c>
      <c r="B4" s="24">
        <f>IF(imput!B4="",45,IF(imput!B4=imput!B$2,0,45))</f>
        <v>45</v>
      </c>
      <c r="C4" s="1">
        <f>IF(imput!C4="",45,IF(imput!C4=imput!C$2,0,45))</f>
        <v>45</v>
      </c>
      <c r="D4" s="1">
        <f>IF(imput!D4="",45,IF(imput!D4=imput!D$2,0,45))</f>
        <v>45</v>
      </c>
      <c r="E4" s="1">
        <f>IF(imput!E4="",45,IF(imput!E4=imput!E$2,0,45))</f>
        <v>45</v>
      </c>
      <c r="F4" s="23">
        <f>IF(imput!F4="",180,imput!F4)</f>
        <v>180</v>
      </c>
      <c r="G4" s="24">
        <f>IF(imput!G4="",45,IF(imput!G4=imput!G$2,0,45))</f>
        <v>45</v>
      </c>
      <c r="H4" s="1">
        <f>IF(imput!H4="",45,IF(imput!H4=imput!H$2,0,45))</f>
        <v>45</v>
      </c>
      <c r="I4" s="1">
        <f>IF(imput!I4="",45,IF(imput!I4=imput!I$2,0,45))</f>
        <v>45</v>
      </c>
      <c r="J4" s="1">
        <f>IF(imput!J4="",45,IF(imput!J4=imput!J$2,0,45))</f>
        <v>45</v>
      </c>
      <c r="K4" s="1">
        <f>IF(imput!K4="",45,IF(imput!K4=imput!K$2,0,45))</f>
        <v>45</v>
      </c>
      <c r="L4" s="23">
        <f>IF(imput!L4="",225,imput!L4)</f>
        <v>225</v>
      </c>
      <c r="M4" s="24">
        <f>IF(imput!M4="",45,IF(imput!M4=imput!M$2,0,45))</f>
        <v>45</v>
      </c>
      <c r="N4" s="1">
        <f>IF(imput!N4="",45,IF(imput!N4=imput!N$2,0,45))</f>
        <v>45</v>
      </c>
      <c r="O4" s="1">
        <f>IF(imput!O4="",45,IF(imput!O4=imput!O$2,0,45))</f>
        <v>45</v>
      </c>
      <c r="P4" s="1">
        <f>IF(imput!P4="",45,IF(imput!P4=imput!P$2,0,45))</f>
        <v>45</v>
      </c>
      <c r="Q4" s="1">
        <f>IF(imput!Q4="",45,IF(imput!Q4=imput!Q$2,0,45))</f>
        <v>45</v>
      </c>
      <c r="R4" s="23">
        <f>IF(imput!R4="",225,imput!R4)</f>
        <v>225</v>
      </c>
      <c r="S4" s="24">
        <f>IF(imput!S4="",45,IF(imput!S4=imput!S$2,0,45))</f>
        <v>45</v>
      </c>
      <c r="T4" s="1">
        <f>IF(imput!T4="",45,IF(imput!T4=imput!T$2,0,45))</f>
        <v>45</v>
      </c>
      <c r="U4" s="1">
        <f>IF(imput!U4="",45,IF(imput!U4=imput!U$2,0,45))</f>
        <v>45</v>
      </c>
      <c r="V4" s="1">
        <f>IF(imput!V4="",45,IF(imput!V4=imput!V$2,0,45))</f>
        <v>45</v>
      </c>
      <c r="W4" s="1">
        <f>IF(imput!W4="",45,IF(imput!W4=imput!W$2,0,45))</f>
        <v>45</v>
      </c>
      <c r="X4" s="23">
        <f>IF(imput!X4="",225,imput!X4)</f>
        <v>225</v>
      </c>
      <c r="Y4" s="34">
        <f t="shared" ref="Y4:Y23" si="0">F4+L4+R4+X4</f>
        <v>855</v>
      </c>
      <c r="Z4" s="2">
        <f t="shared" ref="Z4:Z23" si="1">SUM(B4:W4)-F4-L4-R4</f>
        <v>855</v>
      </c>
      <c r="AA4" s="2">
        <f t="shared" ref="AA4:AA23" si="2">Y4+Z4</f>
        <v>1710</v>
      </c>
      <c r="AB4" s="37">
        <f t="shared" ref="AB4:AB23" si="3">RANK(AA4,AA$3:AA$23,1)</f>
        <v>15</v>
      </c>
      <c r="AC4" s="24">
        <f>IF(imput!AC4="",60,IF(imput!AC4=imput!AC$2,0,60))</f>
        <v>60</v>
      </c>
      <c r="AD4" s="9">
        <f>IF(imput!AD4="",60,imput!AD4)</f>
        <v>60</v>
      </c>
      <c r="AE4" s="1">
        <f>IF(imput!AE4="",60,IF(imput!AE4=imput!AE$2,0,60))</f>
        <v>60</v>
      </c>
      <c r="AF4" s="9">
        <f>IF(imput!AF4="",60,imput!AF4)</f>
        <v>60</v>
      </c>
      <c r="AG4" s="2">
        <f t="shared" ref="AG4:AG23" si="4">AC4+AE4</f>
        <v>120</v>
      </c>
      <c r="AH4" s="2">
        <f t="shared" ref="AH4:AH23" si="5">AD4+AF4+AG4</f>
        <v>240</v>
      </c>
      <c r="AI4" s="4">
        <f t="shared" ref="AI4:AI23" si="6">RANK(AH4,AH$3:AH$23,1)</f>
        <v>15</v>
      </c>
      <c r="AJ4" s="3">
        <f>IF(imput!AJ4="",180,IF(imput!AJ4=imput!AJ$2,0,180))</f>
        <v>180</v>
      </c>
      <c r="AK4" s="1">
        <f>IF(imput!AK4="",180,IF(imput!AK4=imput!AK$2,0,180))</f>
        <v>180</v>
      </c>
      <c r="AL4" s="1">
        <f>IF(imput!AL4="",180,IF(imput!AL4=imput!AL$2,0,180))</f>
        <v>180</v>
      </c>
      <c r="AM4" s="2">
        <f t="shared" ref="AM4:AM23" si="7">AJ4+AK4+AL4</f>
        <v>540</v>
      </c>
      <c r="AN4" s="37">
        <f t="shared" ref="AN4:AN23" si="8">RANK(AM4,AM$3:AM$23,1)</f>
        <v>15</v>
      </c>
      <c r="AO4" s="43">
        <f t="shared" ref="AO4:AO23" si="9">AA4+AH4+AM4</f>
        <v>2490</v>
      </c>
      <c r="AP4" s="4">
        <f t="shared" ref="AP4:AP23" si="10">RANK(AO4,AO$3:AO$23,1)</f>
        <v>15</v>
      </c>
    </row>
    <row r="5" spans="1:53" ht="26.1" customHeight="1">
      <c r="A5" s="18" t="str">
        <f>IF(imput!A5="","",imput!A5)</f>
        <v>伊東洋一郎</v>
      </c>
      <c r="B5" s="24">
        <f>IF(imput!B5="",45,IF(imput!B5=imput!B$2,0,45))</f>
        <v>45</v>
      </c>
      <c r="C5" s="1">
        <f>IF(imput!C5="",45,IF(imput!C5=imput!C$2,0,45))</f>
        <v>45</v>
      </c>
      <c r="D5" s="1">
        <f>IF(imput!D5="",45,IF(imput!D5=imput!D$2,0,45))</f>
        <v>0</v>
      </c>
      <c r="E5" s="1">
        <f>IF(imput!E5="",45,IF(imput!E5=imput!E$2,0,45))</f>
        <v>0</v>
      </c>
      <c r="F5" s="23">
        <f>IF(imput!F5="",180,imput!F5)</f>
        <v>68</v>
      </c>
      <c r="G5" s="24">
        <f>IF(imput!G5="",45,IF(imput!G5=imput!G$2,0,45))</f>
        <v>45</v>
      </c>
      <c r="H5" s="1">
        <f>IF(imput!H5="",45,IF(imput!H5=imput!H$2,0,45))</f>
        <v>45</v>
      </c>
      <c r="I5" s="1">
        <f>IF(imput!I5="",45,IF(imput!I5=imput!I$2,0,45))</f>
        <v>0</v>
      </c>
      <c r="J5" s="1">
        <f>IF(imput!J5="",45,IF(imput!J5=imput!J$2,0,45))</f>
        <v>45</v>
      </c>
      <c r="K5" s="1">
        <f>IF(imput!K5="",45,IF(imput!K5=imput!K$2,0,45))</f>
        <v>0</v>
      </c>
      <c r="L5" s="23">
        <f>IF(imput!L5="",225,imput!L5)</f>
        <v>151</v>
      </c>
      <c r="M5" s="24">
        <f>IF(imput!M5="",45,IF(imput!M5=imput!M$2,0,45))</f>
        <v>45</v>
      </c>
      <c r="N5" s="1">
        <f>IF(imput!N5="",45,IF(imput!N5=imput!N$2,0,45))</f>
        <v>0</v>
      </c>
      <c r="O5" s="1">
        <f>IF(imput!O5="",45,IF(imput!O5=imput!O$2,0,45))</f>
        <v>45</v>
      </c>
      <c r="P5" s="1">
        <f>IF(imput!P5="",45,IF(imput!P5=imput!P$2,0,45))</f>
        <v>45</v>
      </c>
      <c r="Q5" s="1">
        <f>IF(imput!Q5="",45,IF(imput!Q5=imput!Q$2,0,45))</f>
        <v>0</v>
      </c>
      <c r="R5" s="23">
        <f>IF(imput!R5="",225,imput!R5)</f>
        <v>62</v>
      </c>
      <c r="S5" s="24">
        <f>IF(imput!S5="",45,IF(imput!S5=imput!S$2,0,45))</f>
        <v>45</v>
      </c>
      <c r="T5" s="1">
        <f>IF(imput!T5="",45,IF(imput!T5=imput!T$2,0,45))</f>
        <v>45</v>
      </c>
      <c r="U5" s="1">
        <f>IF(imput!U5="",45,IF(imput!U5=imput!U$2,0,45))</f>
        <v>0</v>
      </c>
      <c r="V5" s="1">
        <f>IF(imput!V5="",45,IF(imput!V5=imput!V$2,0,45))</f>
        <v>0</v>
      </c>
      <c r="W5" s="1">
        <f>IF(imput!W5="",45,IF(imput!W5=imput!W$2,0,45))</f>
        <v>0</v>
      </c>
      <c r="X5" s="23">
        <f>IF(imput!X5="",225,imput!X5)</f>
        <v>116</v>
      </c>
      <c r="Y5" s="34">
        <f t="shared" si="0"/>
        <v>397</v>
      </c>
      <c r="Z5" s="2">
        <f t="shared" si="1"/>
        <v>450</v>
      </c>
      <c r="AA5" s="2">
        <f t="shared" si="2"/>
        <v>847</v>
      </c>
      <c r="AB5" s="37">
        <f t="shared" si="3"/>
        <v>13</v>
      </c>
      <c r="AC5" s="24">
        <f>IF(imput!AC5="",60,IF(imput!AC5=imput!AC$2,0,60))</f>
        <v>0</v>
      </c>
      <c r="AD5" s="9">
        <f>IF(imput!AD5="",60,imput!AD5)</f>
        <v>25</v>
      </c>
      <c r="AE5" s="1">
        <f>IF(imput!AE5="",60,IF(imput!AE5=imput!AE$2,0,60))</f>
        <v>60</v>
      </c>
      <c r="AF5" s="9">
        <f>IF(imput!AF5="",60,imput!AF5)</f>
        <v>19</v>
      </c>
      <c r="AG5" s="2">
        <f t="shared" si="4"/>
        <v>60</v>
      </c>
      <c r="AH5" s="2">
        <f t="shared" si="5"/>
        <v>104</v>
      </c>
      <c r="AI5" s="4">
        <f t="shared" si="6"/>
        <v>13</v>
      </c>
      <c r="AJ5" s="3">
        <f>IF(imput!AJ5="",180,IF(imput!AJ5=imput!AJ$2,0,180))</f>
        <v>0</v>
      </c>
      <c r="AK5" s="1">
        <f>IF(imput!AK5="",180,IF(imput!AK5=imput!AK$2,0,180))</f>
        <v>0</v>
      </c>
      <c r="AL5" s="1">
        <f>IF(imput!AL5="",180,IF(imput!AL5=imput!AL$2,0,180))</f>
        <v>0</v>
      </c>
      <c r="AM5" s="2">
        <f t="shared" si="7"/>
        <v>0</v>
      </c>
      <c r="AN5" s="37">
        <f t="shared" si="8"/>
        <v>1</v>
      </c>
      <c r="AO5" s="43">
        <f t="shared" si="9"/>
        <v>951</v>
      </c>
      <c r="AP5" s="4">
        <f t="shared" si="10"/>
        <v>10</v>
      </c>
    </row>
    <row r="6" spans="1:53" ht="26.1" customHeight="1">
      <c r="A6" s="18" t="str">
        <f>IF(imput!A6="","",imput!A6)</f>
        <v>今井　信親</v>
      </c>
      <c r="B6" s="24">
        <f>IF(imput!B6="",45,IF(imput!B6=imput!B$2,0,45))</f>
        <v>45</v>
      </c>
      <c r="C6" s="1">
        <f>IF(imput!C6="",45,IF(imput!C6=imput!C$2,0,45))</f>
        <v>45</v>
      </c>
      <c r="D6" s="1">
        <f>IF(imput!D6="",45,IF(imput!D6=imput!D$2,0,45))</f>
        <v>45</v>
      </c>
      <c r="E6" s="1">
        <f>IF(imput!E6="",45,IF(imput!E6=imput!E$2,0,45))</f>
        <v>45</v>
      </c>
      <c r="F6" s="23">
        <f>IF(imput!F6="",180,imput!F6)</f>
        <v>180</v>
      </c>
      <c r="G6" s="24">
        <f>IF(imput!G6="",45,IF(imput!G6=imput!G$2,0,45))</f>
        <v>45</v>
      </c>
      <c r="H6" s="1">
        <f>IF(imput!H6="",45,IF(imput!H6=imput!H$2,0,45))</f>
        <v>45</v>
      </c>
      <c r="I6" s="1">
        <f>IF(imput!I6="",45,IF(imput!I6=imput!I$2,0,45))</f>
        <v>45</v>
      </c>
      <c r="J6" s="1">
        <f>IF(imput!J6="",45,IF(imput!J6=imput!J$2,0,45))</f>
        <v>45</v>
      </c>
      <c r="K6" s="1">
        <f>IF(imput!K6="",45,IF(imput!K6=imput!K$2,0,45))</f>
        <v>45</v>
      </c>
      <c r="L6" s="23">
        <f>IF(imput!L6="",225,imput!L6)</f>
        <v>225</v>
      </c>
      <c r="M6" s="24">
        <f>IF(imput!M6="",45,IF(imput!M6=imput!M$2,0,45))</f>
        <v>45</v>
      </c>
      <c r="N6" s="1">
        <f>IF(imput!N6="",45,IF(imput!N6=imput!N$2,0,45))</f>
        <v>45</v>
      </c>
      <c r="O6" s="1">
        <f>IF(imput!O6="",45,IF(imput!O6=imput!O$2,0,45))</f>
        <v>0</v>
      </c>
      <c r="P6" s="1">
        <f>IF(imput!P6="",45,IF(imput!P6=imput!P$2,0,45))</f>
        <v>45</v>
      </c>
      <c r="Q6" s="1">
        <f>IF(imput!Q6="",45,IF(imput!Q6=imput!Q$2,0,45))</f>
        <v>45</v>
      </c>
      <c r="R6" s="23">
        <f>IF(imput!R6="",225,imput!R6)</f>
        <v>73</v>
      </c>
      <c r="S6" s="24">
        <f>IF(imput!S6="",45,IF(imput!S6=imput!S$2,0,45))</f>
        <v>0</v>
      </c>
      <c r="T6" s="1">
        <f>IF(imput!T6="",45,IF(imput!T6=imput!T$2,0,45))</f>
        <v>0</v>
      </c>
      <c r="U6" s="1">
        <f>IF(imput!U6="",45,IF(imput!U6=imput!U$2,0,45))</f>
        <v>0</v>
      </c>
      <c r="V6" s="1">
        <f>IF(imput!V6="",45,IF(imput!V6=imput!V$2,0,45))</f>
        <v>0</v>
      </c>
      <c r="W6" s="1">
        <f>IF(imput!W6="",45,IF(imput!W6=imput!W$2,0,45))</f>
        <v>0</v>
      </c>
      <c r="X6" s="23">
        <f>IF(imput!X6="",225,imput!X6)</f>
        <v>54</v>
      </c>
      <c r="Y6" s="34">
        <f t="shared" si="0"/>
        <v>532</v>
      </c>
      <c r="Z6" s="2">
        <f t="shared" si="1"/>
        <v>585</v>
      </c>
      <c r="AA6" s="2">
        <f t="shared" si="2"/>
        <v>1117</v>
      </c>
      <c r="AB6" s="37">
        <f t="shared" si="3"/>
        <v>14</v>
      </c>
      <c r="AC6" s="24">
        <f>IF(imput!AC6="",60,IF(imput!AC6=imput!AC$2,0,60))</f>
        <v>0</v>
      </c>
      <c r="AD6" s="9">
        <f>IF(imput!AD6="",60,imput!AD6)</f>
        <v>19</v>
      </c>
      <c r="AE6" s="1">
        <f>IF(imput!AE6="",60,IF(imput!AE6=imput!AE$2,0,60))</f>
        <v>0</v>
      </c>
      <c r="AF6" s="9">
        <f>IF(imput!AF6="",60,imput!AF6)</f>
        <v>24</v>
      </c>
      <c r="AG6" s="2">
        <f t="shared" si="4"/>
        <v>0</v>
      </c>
      <c r="AH6" s="2">
        <f t="shared" si="5"/>
        <v>43</v>
      </c>
      <c r="AI6" s="4">
        <f t="shared" si="6"/>
        <v>8</v>
      </c>
      <c r="AJ6" s="3">
        <f>IF(imput!AJ6="",180,IF(imput!AJ6=imput!AJ$2,0,180))</f>
        <v>0</v>
      </c>
      <c r="AK6" s="1">
        <f>IF(imput!AK6="",180,IF(imput!AK6=imput!AK$2,0,180))</f>
        <v>0</v>
      </c>
      <c r="AL6" s="1">
        <f>IF(imput!AL6="",180,IF(imput!AL6=imput!AL$2,0,180))</f>
        <v>0</v>
      </c>
      <c r="AM6" s="2">
        <f t="shared" si="7"/>
        <v>0</v>
      </c>
      <c r="AN6" s="37">
        <f t="shared" si="8"/>
        <v>1</v>
      </c>
      <c r="AO6" s="43">
        <f t="shared" si="9"/>
        <v>1160</v>
      </c>
      <c r="AP6" s="4">
        <f t="shared" si="10"/>
        <v>14</v>
      </c>
    </row>
    <row r="7" spans="1:53" ht="26.1" customHeight="1">
      <c r="A7" s="18" t="str">
        <f>IF(imput!A7="","",imput!A7)</f>
        <v>海老沢　正</v>
      </c>
      <c r="B7" s="24">
        <f>IF(imput!B7="",45,IF(imput!B7=imput!B$2,0,45))</f>
        <v>45</v>
      </c>
      <c r="C7" s="1">
        <f>IF(imput!C7="",45,IF(imput!C7=imput!C$2,0,45))</f>
        <v>0</v>
      </c>
      <c r="D7" s="1">
        <f>IF(imput!D7="",45,IF(imput!D7=imput!D$2,0,45))</f>
        <v>0</v>
      </c>
      <c r="E7" s="1">
        <f>IF(imput!E7="",45,IF(imput!E7=imput!E$2,0,45))</f>
        <v>45</v>
      </c>
      <c r="F7" s="23">
        <f>IF(imput!F7="",180,imput!F7)</f>
        <v>39</v>
      </c>
      <c r="G7" s="24">
        <f>IF(imput!G7="",45,IF(imput!G7=imput!G$2,0,45))</f>
        <v>0</v>
      </c>
      <c r="H7" s="1">
        <f>IF(imput!H7="",45,IF(imput!H7=imput!H$2,0,45))</f>
        <v>45</v>
      </c>
      <c r="I7" s="1">
        <f>IF(imput!I7="",45,IF(imput!I7=imput!I$2,0,45))</f>
        <v>45</v>
      </c>
      <c r="J7" s="1">
        <f>IF(imput!J7="",45,IF(imput!J7=imput!J$2,0,45))</f>
        <v>45</v>
      </c>
      <c r="K7" s="1">
        <f>IF(imput!K7="",45,IF(imput!K7=imput!K$2,0,45))</f>
        <v>45</v>
      </c>
      <c r="L7" s="23">
        <f>IF(imput!L7="",225,imput!L7)</f>
        <v>89</v>
      </c>
      <c r="M7" s="24">
        <f>IF(imput!M7="",45,IF(imput!M7=imput!M$2,0,45))</f>
        <v>0</v>
      </c>
      <c r="N7" s="1">
        <f>IF(imput!N7="",45,IF(imput!N7=imput!N$2,0,45))</f>
        <v>0</v>
      </c>
      <c r="O7" s="1">
        <f>IF(imput!O7="",45,IF(imput!O7=imput!O$2,0,45))</f>
        <v>0</v>
      </c>
      <c r="P7" s="1">
        <f>IF(imput!P7="",45,IF(imput!P7=imput!P$2,0,45))</f>
        <v>45</v>
      </c>
      <c r="Q7" s="1">
        <f>IF(imput!Q7="",45,IF(imput!Q7=imput!Q$2,0,45))</f>
        <v>0</v>
      </c>
      <c r="R7" s="23">
        <f>IF(imput!R7="",225,imput!R7)</f>
        <v>63</v>
      </c>
      <c r="S7" s="24">
        <f>IF(imput!S7="",45,IF(imput!S7=imput!S$2,0,45))</f>
        <v>45</v>
      </c>
      <c r="T7" s="1">
        <f>IF(imput!T7="",45,IF(imput!T7=imput!T$2,0,45))</f>
        <v>0</v>
      </c>
      <c r="U7" s="1">
        <f>IF(imput!U7="",45,IF(imput!U7=imput!U$2,0,45))</f>
        <v>0</v>
      </c>
      <c r="V7" s="1">
        <f>IF(imput!V7="",45,IF(imput!V7=imput!V$2,0,45))</f>
        <v>0</v>
      </c>
      <c r="W7" s="1">
        <f>IF(imput!W7="",45,IF(imput!W7=imput!W$2,0,45))</f>
        <v>0</v>
      </c>
      <c r="X7" s="23">
        <f>IF(imput!X7="",225,imput!X7)</f>
        <v>86</v>
      </c>
      <c r="Y7" s="34">
        <f t="shared" si="0"/>
        <v>277</v>
      </c>
      <c r="Z7" s="2">
        <f t="shared" si="1"/>
        <v>360</v>
      </c>
      <c r="AA7" s="2">
        <f t="shared" si="2"/>
        <v>637</v>
      </c>
      <c r="AB7" s="37">
        <f t="shared" si="3"/>
        <v>9</v>
      </c>
      <c r="AC7" s="24">
        <f>IF(imput!AC7="",60,IF(imput!AC7=imput!AC$2,0,60))</f>
        <v>0</v>
      </c>
      <c r="AD7" s="9">
        <f>IF(imput!AD7="",60,imput!AD7)</f>
        <v>18</v>
      </c>
      <c r="AE7" s="1">
        <f>IF(imput!AE7="",60,IF(imput!AE7=imput!AE$2,0,60))</f>
        <v>0</v>
      </c>
      <c r="AF7" s="9">
        <f>IF(imput!AF7="",60,imput!AF7)</f>
        <v>12</v>
      </c>
      <c r="AG7" s="2">
        <f t="shared" si="4"/>
        <v>0</v>
      </c>
      <c r="AH7" s="2">
        <f t="shared" si="5"/>
        <v>30</v>
      </c>
      <c r="AI7" s="4">
        <f t="shared" si="6"/>
        <v>5</v>
      </c>
      <c r="AJ7" s="3">
        <f>IF(imput!AJ7="",180,IF(imput!AJ7=imput!AJ$2,0,180))</f>
        <v>0</v>
      </c>
      <c r="AK7" s="1">
        <f>IF(imput!AK7="",180,IF(imput!AK7=imput!AK$2,0,180))</f>
        <v>0</v>
      </c>
      <c r="AL7" s="1">
        <f>IF(imput!AL7="",180,IF(imput!AL7=imput!AL$2,0,180))</f>
        <v>0</v>
      </c>
      <c r="AM7" s="2">
        <f t="shared" si="7"/>
        <v>0</v>
      </c>
      <c r="AN7" s="37">
        <f t="shared" si="8"/>
        <v>1</v>
      </c>
      <c r="AO7" s="43">
        <f t="shared" si="9"/>
        <v>667</v>
      </c>
      <c r="AP7" s="4">
        <f t="shared" si="10"/>
        <v>8</v>
      </c>
      <c r="AS7" s="6"/>
      <c r="AT7" s="6"/>
      <c r="AU7" s="7"/>
      <c r="AY7" s="6"/>
      <c r="BA7" s="8"/>
    </row>
    <row r="8" spans="1:53" ht="26.1" customHeight="1">
      <c r="A8" s="18" t="str">
        <f>IF(imput!A8="","",imput!A8)</f>
        <v>木村　治雄</v>
      </c>
      <c r="B8" s="24">
        <f>IF(imput!B8="",45,IF(imput!B8=imput!B$2,0,45))</f>
        <v>45</v>
      </c>
      <c r="C8" s="1">
        <f>IF(imput!C8="",45,IF(imput!C8=imput!C$2,0,45))</f>
        <v>0</v>
      </c>
      <c r="D8" s="1">
        <f>IF(imput!D8="",45,IF(imput!D8=imput!D$2,0,45))</f>
        <v>0</v>
      </c>
      <c r="E8" s="1">
        <f>IF(imput!E8="",45,IF(imput!E8=imput!E$2,0,45))</f>
        <v>0</v>
      </c>
      <c r="F8" s="23">
        <f>IF(imput!F8="",180,imput!F8)</f>
        <v>44</v>
      </c>
      <c r="G8" s="24">
        <f>IF(imput!G8="",45,IF(imput!G8=imput!G$2,0,45))</f>
        <v>0</v>
      </c>
      <c r="H8" s="1">
        <f>IF(imput!H8="",45,IF(imput!H8=imput!H$2,0,45))</f>
        <v>45</v>
      </c>
      <c r="I8" s="1">
        <f>IF(imput!I8="",45,IF(imput!I8=imput!I$2,0,45))</f>
        <v>0</v>
      </c>
      <c r="J8" s="1">
        <f>IF(imput!J8="",45,IF(imput!J8=imput!J$2,0,45))</f>
        <v>45</v>
      </c>
      <c r="K8" s="1">
        <f>IF(imput!K8="",45,IF(imput!K8=imput!K$2,0,45))</f>
        <v>0</v>
      </c>
      <c r="L8" s="23">
        <f>IF(imput!L8="",225,imput!L8)</f>
        <v>73</v>
      </c>
      <c r="M8" s="24">
        <f>IF(imput!M8="",45,IF(imput!M8=imput!M$2,0,45))</f>
        <v>0</v>
      </c>
      <c r="N8" s="1">
        <f>IF(imput!N8="",45,IF(imput!N8=imput!N$2,0,45))</f>
        <v>0</v>
      </c>
      <c r="O8" s="1">
        <f>IF(imput!O8="",45,IF(imput!O8=imput!O$2,0,45))</f>
        <v>0</v>
      </c>
      <c r="P8" s="1">
        <f>IF(imput!P8="",45,IF(imput!P8=imput!P$2,0,45))</f>
        <v>0</v>
      </c>
      <c r="Q8" s="1">
        <f>IF(imput!Q8="",45,IF(imput!Q8=imput!Q$2,0,45))</f>
        <v>0</v>
      </c>
      <c r="R8" s="23">
        <f>IF(imput!R8="",225,imput!R8)</f>
        <v>48</v>
      </c>
      <c r="S8" s="24">
        <f>IF(imput!S8="",45,IF(imput!S8=imput!S$2,0,45))</f>
        <v>45</v>
      </c>
      <c r="T8" s="1">
        <f>IF(imput!T8="",45,IF(imput!T8=imput!T$2,0,45))</f>
        <v>45</v>
      </c>
      <c r="U8" s="1">
        <f>IF(imput!U8="",45,IF(imput!U8=imput!U$2,0,45))</f>
        <v>0</v>
      </c>
      <c r="V8" s="1">
        <f>IF(imput!V8="",45,IF(imput!V8=imput!V$2,0,45))</f>
        <v>0</v>
      </c>
      <c r="W8" s="1">
        <f>IF(imput!W8="",45,IF(imput!W8=imput!W$2,0,45))</f>
        <v>0</v>
      </c>
      <c r="X8" s="23">
        <f>IF(imput!X8="",225,imput!X8)</f>
        <v>81</v>
      </c>
      <c r="Y8" s="34">
        <f t="shared" si="0"/>
        <v>246</v>
      </c>
      <c r="Z8" s="2">
        <f t="shared" si="1"/>
        <v>225</v>
      </c>
      <c r="AA8" s="2">
        <f t="shared" si="2"/>
        <v>471</v>
      </c>
      <c r="AB8" s="37">
        <f t="shared" si="3"/>
        <v>6</v>
      </c>
      <c r="AC8" s="24">
        <f>IF(imput!AC8="",60,IF(imput!AC8=imput!AC$2,0,60))</f>
        <v>0</v>
      </c>
      <c r="AD8" s="9">
        <f>IF(imput!AD8="",60,imput!AD8)</f>
        <v>12</v>
      </c>
      <c r="AE8" s="1">
        <f>IF(imput!AE8="",60,IF(imput!AE8=imput!AE$2,0,60))</f>
        <v>0</v>
      </c>
      <c r="AF8" s="9">
        <f>IF(imput!AF8="",60,imput!AF8)</f>
        <v>13</v>
      </c>
      <c r="AG8" s="2">
        <f t="shared" si="4"/>
        <v>0</v>
      </c>
      <c r="AH8" s="2">
        <f t="shared" si="5"/>
        <v>25</v>
      </c>
      <c r="AI8" s="4">
        <f t="shared" si="6"/>
        <v>4</v>
      </c>
      <c r="AJ8" s="3">
        <f>IF(imput!AJ8="",180,IF(imput!AJ8=imput!AJ$2,0,180))</f>
        <v>0</v>
      </c>
      <c r="AK8" s="1">
        <f>IF(imput!AK8="",180,IF(imput!AK8=imput!AK$2,0,180))</f>
        <v>0</v>
      </c>
      <c r="AL8" s="1">
        <f>IF(imput!AL8="",180,IF(imput!AL8=imput!AL$2,0,180))</f>
        <v>0</v>
      </c>
      <c r="AM8" s="2">
        <f t="shared" si="7"/>
        <v>0</v>
      </c>
      <c r="AN8" s="37">
        <f t="shared" si="8"/>
        <v>1</v>
      </c>
      <c r="AO8" s="43">
        <f t="shared" si="9"/>
        <v>496</v>
      </c>
      <c r="AP8" s="4">
        <f t="shared" si="10"/>
        <v>5</v>
      </c>
    </row>
    <row r="9" spans="1:53" ht="26.1" customHeight="1">
      <c r="A9" s="18" t="str">
        <f>IF(imput!A9="","",imput!A9)</f>
        <v>楠見　耕介</v>
      </c>
      <c r="B9" s="24">
        <f>IF(imput!B9="",45,IF(imput!B9=imput!B$2,0,45))</f>
        <v>0</v>
      </c>
      <c r="C9" s="1">
        <f>IF(imput!C9="",45,IF(imput!C9=imput!C$2,0,45))</f>
        <v>0</v>
      </c>
      <c r="D9" s="1">
        <f>IF(imput!D9="",45,IF(imput!D9=imput!D$2,0,45))</f>
        <v>45</v>
      </c>
      <c r="E9" s="1">
        <f>IF(imput!E9="",45,IF(imput!E9=imput!E$2,0,45))</f>
        <v>0</v>
      </c>
      <c r="F9" s="23">
        <f>IF(imput!F9="",180,imput!F9)</f>
        <v>39</v>
      </c>
      <c r="G9" s="24">
        <f>IF(imput!G9="",45,IF(imput!G9=imput!G$2,0,45))</f>
        <v>0</v>
      </c>
      <c r="H9" s="1">
        <f>IF(imput!H9="",45,IF(imput!H9=imput!H$2,0,45))</f>
        <v>45</v>
      </c>
      <c r="I9" s="1">
        <f>IF(imput!I9="",45,IF(imput!I9=imput!I$2,0,45))</f>
        <v>0</v>
      </c>
      <c r="J9" s="1">
        <f>IF(imput!J9="",45,IF(imput!J9=imput!J$2,0,45))</f>
        <v>45</v>
      </c>
      <c r="K9" s="1">
        <f>IF(imput!K9="",45,IF(imput!K9=imput!K$2,0,45))</f>
        <v>0</v>
      </c>
      <c r="L9" s="23">
        <f>IF(imput!L9="",225,imput!L9)</f>
        <v>65</v>
      </c>
      <c r="M9" s="24">
        <f>IF(imput!M9="",45,IF(imput!M9=imput!M$2,0,45))</f>
        <v>45</v>
      </c>
      <c r="N9" s="1">
        <f>IF(imput!N9="",45,IF(imput!N9=imput!N$2,0,45))</f>
        <v>0</v>
      </c>
      <c r="O9" s="1">
        <f>IF(imput!O9="",45,IF(imput!O9=imput!O$2,0,45))</f>
        <v>0</v>
      </c>
      <c r="P9" s="1">
        <f>IF(imput!P9="",45,IF(imput!P9=imput!P$2,0,45))</f>
        <v>0</v>
      </c>
      <c r="Q9" s="1">
        <f>IF(imput!Q9="",45,IF(imput!Q9=imput!Q$2,0,45))</f>
        <v>0</v>
      </c>
      <c r="R9" s="23">
        <f>IF(imput!R9="",225,imput!R9)</f>
        <v>63</v>
      </c>
      <c r="S9" s="24">
        <f>IF(imput!S9="",45,IF(imput!S9=imput!S$2,0,45))</f>
        <v>0</v>
      </c>
      <c r="T9" s="1">
        <f>IF(imput!T9="",45,IF(imput!T9=imput!T$2,0,45))</f>
        <v>45</v>
      </c>
      <c r="U9" s="1">
        <f>IF(imput!U9="",45,IF(imput!U9=imput!U$2,0,45))</f>
        <v>0</v>
      </c>
      <c r="V9" s="1">
        <f>IF(imput!V9="",45,IF(imput!V9=imput!V$2,0,45))</f>
        <v>0</v>
      </c>
      <c r="W9" s="1">
        <f>IF(imput!W9="",45,IF(imput!W9=imput!W$2,0,45))</f>
        <v>0</v>
      </c>
      <c r="X9" s="23">
        <f>IF(imput!X9="",225,imput!X9)</f>
        <v>85</v>
      </c>
      <c r="Y9" s="34">
        <f t="shared" si="0"/>
        <v>252</v>
      </c>
      <c r="Z9" s="2">
        <f t="shared" si="1"/>
        <v>225</v>
      </c>
      <c r="AA9" s="2">
        <f t="shared" si="2"/>
        <v>477</v>
      </c>
      <c r="AB9" s="37">
        <f t="shared" si="3"/>
        <v>7</v>
      </c>
      <c r="AC9" s="24">
        <f>IF(imput!AC9="",60,IF(imput!AC9=imput!AC$2,0,60))</f>
        <v>0</v>
      </c>
      <c r="AD9" s="9">
        <f>IF(imput!AD9="",60,imput!AD9)</f>
        <v>16</v>
      </c>
      <c r="AE9" s="1">
        <f>IF(imput!AE9="",60,IF(imput!AE9=imput!AE$2,0,60))</f>
        <v>0</v>
      </c>
      <c r="AF9" s="9">
        <f>IF(imput!AF9="",60,imput!AF9)</f>
        <v>23</v>
      </c>
      <c r="AG9" s="2">
        <f t="shared" si="4"/>
        <v>0</v>
      </c>
      <c r="AH9" s="2">
        <f t="shared" si="5"/>
        <v>39</v>
      </c>
      <c r="AI9" s="4">
        <f t="shared" si="6"/>
        <v>6</v>
      </c>
      <c r="AJ9" s="3">
        <f>IF(imput!AJ9="",180,IF(imput!AJ9=imput!AJ$2,0,180))</f>
        <v>0</v>
      </c>
      <c r="AK9" s="1">
        <f>IF(imput!AK9="",180,IF(imput!AK9=imput!AK$2,0,180))</f>
        <v>0</v>
      </c>
      <c r="AL9" s="1">
        <f>IF(imput!AL9="",180,IF(imput!AL9=imput!AL$2,0,180))</f>
        <v>0</v>
      </c>
      <c r="AM9" s="2">
        <f t="shared" si="7"/>
        <v>0</v>
      </c>
      <c r="AN9" s="37">
        <f t="shared" si="8"/>
        <v>1</v>
      </c>
      <c r="AO9" s="43">
        <f t="shared" si="9"/>
        <v>516</v>
      </c>
      <c r="AP9" s="4">
        <f t="shared" si="10"/>
        <v>6</v>
      </c>
    </row>
    <row r="10" spans="1:53" ht="26.1" customHeight="1">
      <c r="A10" s="18" t="str">
        <f>IF(imput!A10="","",imput!A10)</f>
        <v>小泉　辰喜</v>
      </c>
      <c r="B10" s="24">
        <f>IF(imput!B10="",45,IF(imput!B10=imput!B$2,0,45))</f>
        <v>0</v>
      </c>
      <c r="C10" s="1">
        <f>IF(imput!C10="",45,IF(imput!C10=imput!C$2,0,45))</f>
        <v>0</v>
      </c>
      <c r="D10" s="1">
        <f>IF(imput!D10="",45,IF(imput!D10=imput!D$2,0,45))</f>
        <v>0</v>
      </c>
      <c r="E10" s="1">
        <f>IF(imput!E10="",45,IF(imput!E10=imput!E$2,0,45))</f>
        <v>0</v>
      </c>
      <c r="F10" s="23">
        <f>IF(imput!F10="",180,imput!F10)</f>
        <v>27</v>
      </c>
      <c r="G10" s="24">
        <f>IF(imput!G10="",45,IF(imput!G10=imput!G$2,0,45))</f>
        <v>45</v>
      </c>
      <c r="H10" s="1">
        <f>IF(imput!H10="",45,IF(imput!H10=imput!H$2,0,45))</f>
        <v>0</v>
      </c>
      <c r="I10" s="1">
        <f>IF(imput!I10="",45,IF(imput!I10=imput!I$2,0,45))</f>
        <v>0</v>
      </c>
      <c r="J10" s="1">
        <f>IF(imput!J10="",45,IF(imput!J10=imput!J$2,0,45))</f>
        <v>45</v>
      </c>
      <c r="K10" s="1">
        <f>IF(imput!K10="",45,IF(imput!K10=imput!K$2,0,45))</f>
        <v>0</v>
      </c>
      <c r="L10" s="23">
        <f>IF(imput!L10="",225,imput!L10)</f>
        <v>52</v>
      </c>
      <c r="M10" s="24">
        <f>IF(imput!M10="",45,IF(imput!M10=imput!M$2,0,45))</f>
        <v>0</v>
      </c>
      <c r="N10" s="1">
        <f>IF(imput!N10="",45,IF(imput!N10=imput!N$2,0,45))</f>
        <v>0</v>
      </c>
      <c r="O10" s="1">
        <f>IF(imput!O10="",45,IF(imput!O10=imput!O$2,0,45))</f>
        <v>0</v>
      </c>
      <c r="P10" s="1">
        <f>IF(imput!P10="",45,IF(imput!P10=imput!P$2,0,45))</f>
        <v>0</v>
      </c>
      <c r="Q10" s="1">
        <f>IF(imput!Q10="",45,IF(imput!Q10=imput!Q$2,0,45))</f>
        <v>45</v>
      </c>
      <c r="R10" s="23">
        <f>IF(imput!R10="",225,imput!R10)</f>
        <v>61</v>
      </c>
      <c r="S10" s="24">
        <f>IF(imput!S10="",45,IF(imput!S10=imput!S$2,0,45))</f>
        <v>0</v>
      </c>
      <c r="T10" s="1">
        <f>IF(imput!T10="",45,IF(imput!T10=imput!T$2,0,45))</f>
        <v>0</v>
      </c>
      <c r="U10" s="1">
        <f>IF(imput!U10="",45,IF(imput!U10=imput!U$2,0,45))</f>
        <v>0</v>
      </c>
      <c r="V10" s="1">
        <f>IF(imput!V10="",45,IF(imput!V10=imput!V$2,0,45))</f>
        <v>0</v>
      </c>
      <c r="W10" s="1">
        <f>IF(imput!W10="",45,IF(imput!W10=imput!W$2,0,45))</f>
        <v>0</v>
      </c>
      <c r="X10" s="23">
        <f>IF(imput!X10="",225,imput!X10)</f>
        <v>35</v>
      </c>
      <c r="Y10" s="34">
        <f t="shared" si="0"/>
        <v>175</v>
      </c>
      <c r="Z10" s="2">
        <f t="shared" si="1"/>
        <v>135</v>
      </c>
      <c r="AA10" s="2">
        <f t="shared" si="2"/>
        <v>310</v>
      </c>
      <c r="AB10" s="37">
        <f t="shared" si="3"/>
        <v>2</v>
      </c>
      <c r="AC10" s="24">
        <f>IF(imput!AC10="",60,IF(imput!AC10=imput!AC$2,0,60))</f>
        <v>0</v>
      </c>
      <c r="AD10" s="9">
        <f>IF(imput!AD10="",60,imput!AD10)</f>
        <v>8</v>
      </c>
      <c r="AE10" s="1">
        <f>IF(imput!AE10="",60,IF(imput!AE10=imput!AE$2,0,60))</f>
        <v>0</v>
      </c>
      <c r="AF10" s="9">
        <f>IF(imput!AF10="",60,imput!AF10)</f>
        <v>4</v>
      </c>
      <c r="AG10" s="2">
        <f t="shared" si="4"/>
        <v>0</v>
      </c>
      <c r="AH10" s="2">
        <f t="shared" si="5"/>
        <v>12</v>
      </c>
      <c r="AI10" s="4">
        <f t="shared" si="6"/>
        <v>3</v>
      </c>
      <c r="AJ10" s="3">
        <f>IF(imput!AJ10="",180,IF(imput!AJ10=imput!AJ$2,0,180))</f>
        <v>0</v>
      </c>
      <c r="AK10" s="1">
        <f>IF(imput!AK10="",180,IF(imput!AK10=imput!AK$2,0,180))</f>
        <v>0</v>
      </c>
      <c r="AL10" s="1">
        <f>IF(imput!AL10="",180,IF(imput!AL10=imput!AL$2,0,180))</f>
        <v>0</v>
      </c>
      <c r="AM10" s="2">
        <f t="shared" si="7"/>
        <v>0</v>
      </c>
      <c r="AN10" s="37">
        <f t="shared" si="8"/>
        <v>1</v>
      </c>
      <c r="AO10" s="43">
        <f t="shared" si="9"/>
        <v>322</v>
      </c>
      <c r="AP10" s="4">
        <f t="shared" si="10"/>
        <v>1</v>
      </c>
    </row>
    <row r="11" spans="1:53" ht="26.1" customHeight="1">
      <c r="A11" s="18" t="str">
        <f>IF(imput!A11="","",imput!A11)</f>
        <v>児玉　拓</v>
      </c>
      <c r="B11" s="24">
        <f>IF(imput!B11="",45,IF(imput!B11=imput!B$2,0,45))</f>
        <v>0</v>
      </c>
      <c r="C11" s="1">
        <f>IF(imput!C11="",45,IF(imput!C11=imput!C$2,0,45))</f>
        <v>0</v>
      </c>
      <c r="D11" s="1">
        <f>IF(imput!D11="",45,IF(imput!D11=imput!D$2,0,45))</f>
        <v>0</v>
      </c>
      <c r="E11" s="1">
        <f>IF(imput!E11="",45,IF(imput!E11=imput!E$2,0,45))</f>
        <v>0</v>
      </c>
      <c r="F11" s="23">
        <f>IF(imput!F11="",180,imput!F11)</f>
        <v>66</v>
      </c>
      <c r="G11" s="24">
        <f>IF(imput!G11="",45,IF(imput!G11=imput!G$2,0,45))</f>
        <v>45</v>
      </c>
      <c r="H11" s="1">
        <f>IF(imput!H11="",45,IF(imput!H11=imput!H$2,0,45))</f>
        <v>45</v>
      </c>
      <c r="I11" s="1">
        <f>IF(imput!I11="",45,IF(imput!I11=imput!I$2,0,45))</f>
        <v>0</v>
      </c>
      <c r="J11" s="1">
        <f>IF(imput!J11="",45,IF(imput!J11=imput!J$2,0,45))</f>
        <v>0</v>
      </c>
      <c r="K11" s="1">
        <f>IF(imput!K11="",45,IF(imput!K11=imput!K$2,0,45))</f>
        <v>0</v>
      </c>
      <c r="L11" s="23">
        <f>IF(imput!L11="",225,imput!L11)</f>
        <v>65</v>
      </c>
      <c r="M11" s="24">
        <f>IF(imput!M11="",45,IF(imput!M11=imput!M$2,0,45))</f>
        <v>0</v>
      </c>
      <c r="N11" s="1">
        <f>IF(imput!N11="",45,IF(imput!N11=imput!N$2,0,45))</f>
        <v>45</v>
      </c>
      <c r="O11" s="1">
        <f>IF(imput!O11="",45,IF(imput!O11=imput!O$2,0,45))</f>
        <v>0</v>
      </c>
      <c r="P11" s="1">
        <f>IF(imput!P11="",45,IF(imput!P11=imput!P$2,0,45))</f>
        <v>0</v>
      </c>
      <c r="Q11" s="1">
        <f>IF(imput!Q11="",45,IF(imput!Q11=imput!Q$2,0,45))</f>
        <v>0</v>
      </c>
      <c r="R11" s="23">
        <f>IF(imput!R11="",225,imput!R11)</f>
        <v>51</v>
      </c>
      <c r="S11" s="24">
        <f>IF(imput!S11="",45,IF(imput!S11=imput!S$2,0,45))</f>
        <v>0</v>
      </c>
      <c r="T11" s="1">
        <f>IF(imput!T11="",45,IF(imput!T11=imput!T$2,0,45))</f>
        <v>45</v>
      </c>
      <c r="U11" s="1">
        <f>IF(imput!U11="",45,IF(imput!U11=imput!U$2,0,45))</f>
        <v>0</v>
      </c>
      <c r="V11" s="1">
        <f>IF(imput!V11="",45,IF(imput!V11=imput!V$2,0,45))</f>
        <v>0</v>
      </c>
      <c r="W11" s="1">
        <f>IF(imput!W11="",45,IF(imput!W11=imput!W$2,0,45))</f>
        <v>0</v>
      </c>
      <c r="X11" s="23">
        <f>IF(imput!X11="",225,imput!X11)</f>
        <v>67</v>
      </c>
      <c r="Y11" s="34">
        <f t="shared" si="0"/>
        <v>249</v>
      </c>
      <c r="Z11" s="2">
        <f t="shared" si="1"/>
        <v>180</v>
      </c>
      <c r="AA11" s="2">
        <f t="shared" si="2"/>
        <v>429</v>
      </c>
      <c r="AB11" s="37">
        <f t="shared" si="3"/>
        <v>5</v>
      </c>
      <c r="AC11" s="24">
        <f>IF(imput!AC11="",60,IF(imput!AC11=imput!AC$2,0,60))</f>
        <v>0</v>
      </c>
      <c r="AD11" s="9">
        <f>IF(imput!AD11="",60,imput!AD11)</f>
        <v>31</v>
      </c>
      <c r="AE11" s="1">
        <f>IF(imput!AE11="",60,IF(imput!AE11=imput!AE$2,0,60))</f>
        <v>0</v>
      </c>
      <c r="AF11" s="9">
        <f>IF(imput!AF11="",60,imput!AF11)</f>
        <v>16</v>
      </c>
      <c r="AG11" s="2">
        <f t="shared" si="4"/>
        <v>0</v>
      </c>
      <c r="AH11" s="2">
        <f t="shared" si="5"/>
        <v>47</v>
      </c>
      <c r="AI11" s="4">
        <f t="shared" si="6"/>
        <v>9</v>
      </c>
      <c r="AJ11" s="3">
        <f>IF(imput!AJ11="",180,IF(imput!AJ11=imput!AJ$2,0,180))</f>
        <v>0</v>
      </c>
      <c r="AK11" s="1">
        <f>IF(imput!AK11="",180,IF(imput!AK11=imput!AK$2,0,180))</f>
        <v>180</v>
      </c>
      <c r="AL11" s="1">
        <f>IF(imput!AL11="",180,IF(imput!AL11=imput!AL$2,0,180))</f>
        <v>0</v>
      </c>
      <c r="AM11" s="2">
        <f t="shared" si="7"/>
        <v>180</v>
      </c>
      <c r="AN11" s="37">
        <f t="shared" si="8"/>
        <v>10</v>
      </c>
      <c r="AO11" s="43">
        <f t="shared" si="9"/>
        <v>656</v>
      </c>
      <c r="AP11" s="4">
        <f t="shared" si="10"/>
        <v>7</v>
      </c>
    </row>
    <row r="12" spans="1:53" ht="26.1" customHeight="1">
      <c r="A12" s="18" t="str">
        <f>IF(imput!A12="","",imput!A12)</f>
        <v>小山　太朗</v>
      </c>
      <c r="B12" s="24">
        <f>IF(imput!B12="",45,IF(imput!B12=imput!B$2,0,45))</f>
        <v>45</v>
      </c>
      <c r="C12" s="1">
        <f>IF(imput!C12="",45,IF(imput!C12=imput!C$2,0,45))</f>
        <v>45</v>
      </c>
      <c r="D12" s="1">
        <f>IF(imput!D12="",45,IF(imput!D12=imput!D$2,0,45))</f>
        <v>45</v>
      </c>
      <c r="E12" s="1">
        <f>IF(imput!E12="",45,IF(imput!E12=imput!E$2,0,45))</f>
        <v>45</v>
      </c>
      <c r="F12" s="23">
        <f>IF(imput!F12="",180,imput!F12)</f>
        <v>51</v>
      </c>
      <c r="G12" s="24">
        <f>IF(imput!G12="",45,IF(imput!G12=imput!G$2,0,45))</f>
        <v>0</v>
      </c>
      <c r="H12" s="1">
        <f>IF(imput!H12="",45,IF(imput!H12=imput!H$2,0,45))</f>
        <v>45</v>
      </c>
      <c r="I12" s="1">
        <f>IF(imput!I12="",45,IF(imput!I12=imput!I$2,0,45))</f>
        <v>45</v>
      </c>
      <c r="J12" s="1">
        <f>IF(imput!J12="",45,IF(imput!J12=imput!J$2,0,45))</f>
        <v>0</v>
      </c>
      <c r="K12" s="1">
        <f>IF(imput!K12="",45,IF(imput!K12=imput!K$2,0,45))</f>
        <v>45</v>
      </c>
      <c r="L12" s="23">
        <f>IF(imput!L12="",225,imput!L12)</f>
        <v>103</v>
      </c>
      <c r="M12" s="24">
        <f>IF(imput!M12="",45,IF(imput!M12=imput!M$2,0,45))</f>
        <v>45</v>
      </c>
      <c r="N12" s="1">
        <f>IF(imput!N12="",45,IF(imput!N12=imput!N$2,0,45))</f>
        <v>0</v>
      </c>
      <c r="O12" s="1">
        <f>IF(imput!O12="",45,IF(imput!O12=imput!O$2,0,45))</f>
        <v>0</v>
      </c>
      <c r="P12" s="1">
        <f>IF(imput!P12="",45,IF(imput!P12=imput!P$2,0,45))</f>
        <v>0</v>
      </c>
      <c r="Q12" s="1">
        <f>IF(imput!Q12="",45,IF(imput!Q12=imput!Q$2,0,45))</f>
        <v>0</v>
      </c>
      <c r="R12" s="23">
        <f>IF(imput!R12="",225,imput!R12)</f>
        <v>86</v>
      </c>
      <c r="S12" s="24">
        <f>IF(imput!S12="",45,IF(imput!S12=imput!S$2,0,45))</f>
        <v>45</v>
      </c>
      <c r="T12" s="1">
        <f>IF(imput!T12="",45,IF(imput!T12=imput!T$2,0,45))</f>
        <v>45</v>
      </c>
      <c r="U12" s="1">
        <f>IF(imput!U12="",45,IF(imput!U12=imput!U$2,0,45))</f>
        <v>0</v>
      </c>
      <c r="V12" s="1">
        <f>IF(imput!V12="",45,IF(imput!V12=imput!V$2,0,45))</f>
        <v>0</v>
      </c>
      <c r="W12" s="1">
        <f>IF(imput!W12="",45,IF(imput!W12=imput!W$2,0,45))</f>
        <v>0</v>
      </c>
      <c r="X12" s="23">
        <f>IF(imput!X12="",225,imput!X12)</f>
        <v>88</v>
      </c>
      <c r="Y12" s="34">
        <f t="shared" si="0"/>
        <v>328</v>
      </c>
      <c r="Z12" s="2">
        <f t="shared" si="1"/>
        <v>450</v>
      </c>
      <c r="AA12" s="2">
        <f t="shared" si="2"/>
        <v>778</v>
      </c>
      <c r="AB12" s="37">
        <f t="shared" si="3"/>
        <v>11</v>
      </c>
      <c r="AC12" s="24">
        <f>IF(imput!AC12="",60,IF(imput!AC12=imput!AC$2,0,60))</f>
        <v>0</v>
      </c>
      <c r="AD12" s="9">
        <f>IF(imput!AD12="",60,imput!AD12)</f>
        <v>13</v>
      </c>
      <c r="AE12" s="1">
        <f>IF(imput!AE12="",60,IF(imput!AE12=imput!AE$2,0,60))</f>
        <v>60</v>
      </c>
      <c r="AF12" s="9">
        <f>IF(imput!AF12="",60,imput!AF12)</f>
        <v>14</v>
      </c>
      <c r="AG12" s="2">
        <f t="shared" si="4"/>
        <v>60</v>
      </c>
      <c r="AH12" s="2">
        <f t="shared" si="5"/>
        <v>87</v>
      </c>
      <c r="AI12" s="4">
        <f t="shared" si="6"/>
        <v>11</v>
      </c>
      <c r="AJ12" s="3">
        <f>IF(imput!AJ12="",180,IF(imput!AJ12=imput!AJ$2,0,180))</f>
        <v>0</v>
      </c>
      <c r="AK12" s="1">
        <f>IF(imput!AK12="",180,IF(imput!AK12=imput!AK$2,0,180))</f>
        <v>0</v>
      </c>
      <c r="AL12" s="1">
        <f>IF(imput!AL12="",180,IF(imput!AL12=imput!AL$2,0,180))</f>
        <v>180</v>
      </c>
      <c r="AM12" s="2">
        <f t="shared" si="7"/>
        <v>180</v>
      </c>
      <c r="AN12" s="37">
        <f t="shared" si="8"/>
        <v>10</v>
      </c>
      <c r="AO12" s="43">
        <f t="shared" si="9"/>
        <v>1045</v>
      </c>
      <c r="AP12" s="4">
        <f t="shared" si="10"/>
        <v>11</v>
      </c>
    </row>
    <row r="13" spans="1:53" ht="26.1" customHeight="1">
      <c r="A13" s="18" t="str">
        <f>IF(imput!A13="","",imput!A13)</f>
        <v>白石　哲男</v>
      </c>
      <c r="B13" s="24">
        <f>IF(imput!B13="",45,IF(imput!B13=imput!B$2,0,45))</f>
        <v>0</v>
      </c>
      <c r="C13" s="1">
        <f>IF(imput!C13="",45,IF(imput!C13=imput!C$2,0,45))</f>
        <v>0</v>
      </c>
      <c r="D13" s="1">
        <f>IF(imput!D13="",45,IF(imput!D13=imput!D$2,0,45))</f>
        <v>45</v>
      </c>
      <c r="E13" s="1">
        <f>IF(imput!E13="",45,IF(imput!E13=imput!E$2,0,45))</f>
        <v>0</v>
      </c>
      <c r="F13" s="23">
        <f>IF(imput!F13="",180,imput!F13)</f>
        <v>117</v>
      </c>
      <c r="G13" s="24">
        <f>IF(imput!G13="",45,IF(imput!G13=imput!G$2,0,45))</f>
        <v>0</v>
      </c>
      <c r="H13" s="1">
        <f>IF(imput!H13="",45,IF(imput!H13=imput!H$2,0,45))</f>
        <v>45</v>
      </c>
      <c r="I13" s="1">
        <f>IF(imput!I13="",45,IF(imput!I13=imput!I$2,0,45))</f>
        <v>45</v>
      </c>
      <c r="J13" s="1">
        <f>IF(imput!J13="",45,IF(imput!J13=imput!J$2,0,45))</f>
        <v>0</v>
      </c>
      <c r="K13" s="1">
        <f>IF(imput!K13="",45,IF(imput!K13=imput!K$2,0,45))</f>
        <v>45</v>
      </c>
      <c r="L13" s="23">
        <f>IF(imput!L13="",225,imput!L13)</f>
        <v>109</v>
      </c>
      <c r="M13" s="24">
        <f>IF(imput!M13="",45,IF(imput!M13=imput!M$2,0,45))</f>
        <v>0</v>
      </c>
      <c r="N13" s="1">
        <f>IF(imput!N13="",45,IF(imput!N13=imput!N$2,0,45))</f>
        <v>45</v>
      </c>
      <c r="O13" s="1">
        <f>IF(imput!O13="",45,IF(imput!O13=imput!O$2,0,45))</f>
        <v>0</v>
      </c>
      <c r="P13" s="1">
        <f>IF(imput!P13="",45,IF(imput!P13=imput!P$2,0,45))</f>
        <v>45</v>
      </c>
      <c r="Q13" s="1">
        <f>IF(imput!Q13="",45,IF(imput!Q13=imput!Q$2,0,45))</f>
        <v>45</v>
      </c>
      <c r="R13" s="23">
        <f>IF(imput!R13="",225,imput!R13)</f>
        <v>91</v>
      </c>
      <c r="S13" s="24">
        <f>IF(imput!S13="",45,IF(imput!S13=imput!S$2,0,45))</f>
        <v>45</v>
      </c>
      <c r="T13" s="1">
        <f>IF(imput!T13="",45,IF(imput!T13=imput!T$2,0,45))</f>
        <v>45</v>
      </c>
      <c r="U13" s="1">
        <f>IF(imput!U13="",45,IF(imput!U13=imput!U$2,0,45))</f>
        <v>0</v>
      </c>
      <c r="V13" s="1">
        <f>IF(imput!V13="",45,IF(imput!V13=imput!V$2,0,45))</f>
        <v>0</v>
      </c>
      <c r="W13" s="1">
        <f>IF(imput!W13="",45,IF(imput!W13=imput!W$2,0,45))</f>
        <v>0</v>
      </c>
      <c r="X13" s="23">
        <f>IF(imput!X13="",225,imput!X13)</f>
        <v>99</v>
      </c>
      <c r="Y13" s="34">
        <f t="shared" si="0"/>
        <v>416</v>
      </c>
      <c r="Z13" s="2">
        <f t="shared" si="1"/>
        <v>405</v>
      </c>
      <c r="AA13" s="2">
        <f t="shared" si="2"/>
        <v>821</v>
      </c>
      <c r="AB13" s="37">
        <f t="shared" si="3"/>
        <v>12</v>
      </c>
      <c r="AC13" s="24">
        <f>IF(imput!AC13="",60,IF(imput!AC13=imput!AC$2,0,60))</f>
        <v>0</v>
      </c>
      <c r="AD13" s="9">
        <f>IF(imput!AD13="",60,imput!AD13)</f>
        <v>19</v>
      </c>
      <c r="AE13" s="1">
        <f>IF(imput!AE13="",60,IF(imput!AE13=imput!AE$2,0,60))</f>
        <v>60</v>
      </c>
      <c r="AF13" s="9">
        <f>IF(imput!AF13="",60,imput!AF13)</f>
        <v>13</v>
      </c>
      <c r="AG13" s="2">
        <f t="shared" si="4"/>
        <v>60</v>
      </c>
      <c r="AH13" s="2">
        <f t="shared" si="5"/>
        <v>92</v>
      </c>
      <c r="AI13" s="4">
        <f t="shared" si="6"/>
        <v>12</v>
      </c>
      <c r="AJ13" s="3">
        <f>IF(imput!AJ13="",180,IF(imput!AJ13=imput!AJ$2,0,180))</f>
        <v>0</v>
      </c>
      <c r="AK13" s="1">
        <f>IF(imput!AK13="",180,IF(imput!AK13=imput!AK$2,0,180))</f>
        <v>180</v>
      </c>
      <c r="AL13" s="1">
        <f>IF(imput!AL13="",180,IF(imput!AL13=imput!AL$2,0,180))</f>
        <v>0</v>
      </c>
      <c r="AM13" s="2">
        <f t="shared" si="7"/>
        <v>180</v>
      </c>
      <c r="AN13" s="37">
        <f t="shared" si="8"/>
        <v>10</v>
      </c>
      <c r="AO13" s="43">
        <f t="shared" si="9"/>
        <v>1093</v>
      </c>
      <c r="AP13" s="4">
        <f t="shared" si="10"/>
        <v>12</v>
      </c>
    </row>
    <row r="14" spans="1:53" ht="26.1" customHeight="1">
      <c r="A14" s="18" t="str">
        <f>IF(imput!A14="","",imput!A14)</f>
        <v>鈴木　規弘</v>
      </c>
      <c r="B14" s="24">
        <f>IF(imput!B14="",45,IF(imput!B14=imput!B$2,0,45))</f>
        <v>0</v>
      </c>
      <c r="C14" s="1">
        <f>IF(imput!C14="",45,IF(imput!C14=imput!C$2,0,45))</f>
        <v>0</v>
      </c>
      <c r="D14" s="1">
        <f>IF(imput!D14="",45,IF(imput!D14=imput!D$2,0,45))</f>
        <v>0</v>
      </c>
      <c r="E14" s="1">
        <f>IF(imput!E14="",45,IF(imput!E14=imput!E$2,0,45))</f>
        <v>0</v>
      </c>
      <c r="F14" s="23">
        <f>IF(imput!F14="",180,imput!F14)</f>
        <v>35</v>
      </c>
      <c r="G14" s="24">
        <f>IF(imput!G14="",45,IF(imput!G14=imput!G$2,0,45))</f>
        <v>0</v>
      </c>
      <c r="H14" s="1">
        <f>IF(imput!H14="",45,IF(imput!H14=imput!H$2,0,45))</f>
        <v>45</v>
      </c>
      <c r="I14" s="1">
        <f>IF(imput!I14="",45,IF(imput!I14=imput!I$2,0,45))</f>
        <v>0</v>
      </c>
      <c r="J14" s="1">
        <f>IF(imput!J14="",45,IF(imput!J14=imput!J$2,0,45))</f>
        <v>0</v>
      </c>
      <c r="K14" s="1">
        <f>IF(imput!K14="",45,IF(imput!K14=imput!K$2,0,45))</f>
        <v>0</v>
      </c>
      <c r="L14" s="23">
        <f>IF(imput!L14="",225,imput!L14)</f>
        <v>51</v>
      </c>
      <c r="M14" s="24">
        <f>IF(imput!M14="",45,IF(imput!M14=imput!M$2,0,45))</f>
        <v>0</v>
      </c>
      <c r="N14" s="1">
        <f>IF(imput!N14="",45,IF(imput!N14=imput!N$2,0,45))</f>
        <v>0</v>
      </c>
      <c r="O14" s="1">
        <f>IF(imput!O14="",45,IF(imput!O14=imput!O$2,0,45))</f>
        <v>0</v>
      </c>
      <c r="P14" s="1">
        <f>IF(imput!P14="",45,IF(imput!P14=imput!P$2,0,45))</f>
        <v>0</v>
      </c>
      <c r="Q14" s="1">
        <f>IF(imput!Q14="",45,IF(imput!Q14=imput!Q$2,0,45))</f>
        <v>45</v>
      </c>
      <c r="R14" s="23">
        <f>IF(imput!R14="",225,imput!R14)</f>
        <v>41</v>
      </c>
      <c r="S14" s="24">
        <f>IF(imput!S14="",45,IF(imput!S14=imput!S$2,0,45))</f>
        <v>0</v>
      </c>
      <c r="T14" s="1">
        <f>IF(imput!T14="",45,IF(imput!T14=imput!T$2,0,45))</f>
        <v>0</v>
      </c>
      <c r="U14" s="1">
        <f>IF(imput!U14="",45,IF(imput!U14=imput!U$2,0,45))</f>
        <v>0</v>
      </c>
      <c r="V14" s="1">
        <f>IF(imput!V14="",45,IF(imput!V14=imput!V$2,0,45))</f>
        <v>0</v>
      </c>
      <c r="W14" s="1">
        <f>IF(imput!W14="",45,IF(imput!W14=imput!W$2,0,45))</f>
        <v>0</v>
      </c>
      <c r="X14" s="23">
        <f>IF(imput!X14="",225,imput!X14)</f>
        <v>32</v>
      </c>
      <c r="Y14" s="34">
        <f t="shared" si="0"/>
        <v>159</v>
      </c>
      <c r="Z14" s="2">
        <f t="shared" si="1"/>
        <v>90</v>
      </c>
      <c r="AA14" s="2">
        <f t="shared" si="2"/>
        <v>249</v>
      </c>
      <c r="AB14" s="37">
        <f t="shared" si="3"/>
        <v>1</v>
      </c>
      <c r="AC14" s="24">
        <f>IF(imput!AC14="",60,IF(imput!AC14=imput!AC$2,0,60))</f>
        <v>0</v>
      </c>
      <c r="AD14" s="9">
        <f>IF(imput!AD14="",60,imput!AD14)</f>
        <v>12</v>
      </c>
      <c r="AE14" s="1">
        <f>IF(imput!AE14="",60,IF(imput!AE14=imput!AE$2,0,60))</f>
        <v>60</v>
      </c>
      <c r="AF14" s="9">
        <f>IF(imput!AF14="",60,imput!AF14)</f>
        <v>7</v>
      </c>
      <c r="AG14" s="2">
        <f t="shared" si="4"/>
        <v>60</v>
      </c>
      <c r="AH14" s="2">
        <f t="shared" si="5"/>
        <v>79</v>
      </c>
      <c r="AI14" s="4">
        <f t="shared" si="6"/>
        <v>10</v>
      </c>
      <c r="AJ14" s="3">
        <f>IF(imput!AJ14="",180,IF(imput!AJ14=imput!AJ$2,0,180))</f>
        <v>0</v>
      </c>
      <c r="AK14" s="1">
        <f>IF(imput!AK14="",180,IF(imput!AK14=imput!AK$2,0,180))</f>
        <v>0</v>
      </c>
      <c r="AL14" s="1">
        <f>IF(imput!AL14="",180,IF(imput!AL14=imput!AL$2,0,180))</f>
        <v>0</v>
      </c>
      <c r="AM14" s="2">
        <f t="shared" si="7"/>
        <v>0</v>
      </c>
      <c r="AN14" s="37">
        <f t="shared" si="8"/>
        <v>1</v>
      </c>
      <c r="AO14" s="43">
        <f t="shared" si="9"/>
        <v>328</v>
      </c>
      <c r="AP14" s="4">
        <f t="shared" si="10"/>
        <v>2</v>
      </c>
    </row>
    <row r="15" spans="1:53" ht="26.1" customHeight="1">
      <c r="A15" s="18" t="str">
        <f>IF(imput!A15="","",imput!A15)</f>
        <v>伴　毅</v>
      </c>
      <c r="B15" s="24">
        <f>IF(imput!B15="",45,IF(imput!B15=imput!B$2,0,45))</f>
        <v>45</v>
      </c>
      <c r="C15" s="1">
        <f>IF(imput!C15="",45,IF(imput!C15=imput!C$2,0,45))</f>
        <v>0</v>
      </c>
      <c r="D15" s="1">
        <f>IF(imput!D15="",45,IF(imput!D15=imput!D$2,0,45))</f>
        <v>0</v>
      </c>
      <c r="E15" s="1">
        <f>IF(imput!E15="",45,IF(imput!E15=imput!E$2,0,45))</f>
        <v>45</v>
      </c>
      <c r="F15" s="23">
        <f>IF(imput!F15="",180,imput!F15)</f>
        <v>23</v>
      </c>
      <c r="G15" s="24">
        <f>IF(imput!G15="",45,IF(imput!G15=imput!G$2,0,45))</f>
        <v>45</v>
      </c>
      <c r="H15" s="1">
        <f>IF(imput!H15="",45,IF(imput!H15=imput!H$2,0,45))</f>
        <v>45</v>
      </c>
      <c r="I15" s="1">
        <f>IF(imput!I15="",45,IF(imput!I15=imput!I$2,0,45))</f>
        <v>0</v>
      </c>
      <c r="J15" s="1">
        <f>IF(imput!J15="",45,IF(imput!J15=imput!J$2,0,45))</f>
        <v>0</v>
      </c>
      <c r="K15" s="1">
        <f>IF(imput!K15="",45,IF(imput!K15=imput!K$2,0,45))</f>
        <v>0</v>
      </c>
      <c r="L15" s="23">
        <f>IF(imput!L15="",225,imput!L15)</f>
        <v>27</v>
      </c>
      <c r="M15" s="24">
        <f>IF(imput!M15="",45,IF(imput!M15=imput!M$2,0,45))</f>
        <v>0</v>
      </c>
      <c r="N15" s="1">
        <f>IF(imput!N15="",45,IF(imput!N15=imput!N$2,0,45))</f>
        <v>0</v>
      </c>
      <c r="O15" s="1">
        <f>IF(imput!O15="",45,IF(imput!O15=imput!O$2,0,45))</f>
        <v>0</v>
      </c>
      <c r="P15" s="1">
        <f>IF(imput!P15="",45,IF(imput!P15=imput!P$2,0,45))</f>
        <v>45</v>
      </c>
      <c r="Q15" s="1">
        <f>IF(imput!Q15="",45,IF(imput!Q15=imput!Q$2,0,45))</f>
        <v>0</v>
      </c>
      <c r="R15" s="23">
        <f>IF(imput!R15="",225,imput!R15)</f>
        <v>24</v>
      </c>
      <c r="S15" s="24">
        <f>IF(imput!S15="",45,IF(imput!S15=imput!S$2,0,45))</f>
        <v>0</v>
      </c>
      <c r="T15" s="1">
        <f>IF(imput!T15="",45,IF(imput!T15=imput!T$2,0,45))</f>
        <v>45</v>
      </c>
      <c r="U15" s="1">
        <f>IF(imput!U15="",45,IF(imput!U15=imput!U$2,0,45))</f>
        <v>0</v>
      </c>
      <c r="V15" s="1">
        <f>IF(imput!V15="",45,IF(imput!V15=imput!V$2,0,45))</f>
        <v>0</v>
      </c>
      <c r="W15" s="1">
        <f>IF(imput!W15="",45,IF(imput!W15=imput!W$2,0,45))</f>
        <v>0</v>
      </c>
      <c r="X15" s="23">
        <f>IF(imput!X15="",225,imput!X15)</f>
        <v>26</v>
      </c>
      <c r="Y15" s="34">
        <f t="shared" si="0"/>
        <v>100</v>
      </c>
      <c r="Z15" s="2">
        <f t="shared" si="1"/>
        <v>270</v>
      </c>
      <c r="AA15" s="2">
        <f t="shared" si="2"/>
        <v>370</v>
      </c>
      <c r="AB15" s="37">
        <f t="shared" si="3"/>
        <v>4</v>
      </c>
      <c r="AC15" s="24">
        <f>IF(imput!AC15="",60,IF(imput!AC15=imput!AC$2,0,60))</f>
        <v>0</v>
      </c>
      <c r="AD15" s="9">
        <f>IF(imput!AD15="",60,imput!AD15)</f>
        <v>3</v>
      </c>
      <c r="AE15" s="1">
        <f>IF(imput!AE15="",60,IF(imput!AE15=imput!AE$2,0,60))</f>
        <v>0</v>
      </c>
      <c r="AF15" s="9">
        <f>IF(imput!AF15="",60,imput!AF15)</f>
        <v>3</v>
      </c>
      <c r="AG15" s="2">
        <f t="shared" si="4"/>
        <v>0</v>
      </c>
      <c r="AH15" s="2">
        <f t="shared" si="5"/>
        <v>6</v>
      </c>
      <c r="AI15" s="4">
        <f t="shared" si="6"/>
        <v>1</v>
      </c>
      <c r="AJ15" s="3">
        <f>IF(imput!AJ15="",180,IF(imput!AJ15=imput!AJ$2,0,180))</f>
        <v>0</v>
      </c>
      <c r="AK15" s="1">
        <f>IF(imput!AK15="",180,IF(imput!AK15=imput!AK$2,0,180))</f>
        <v>0</v>
      </c>
      <c r="AL15" s="1">
        <f>IF(imput!AL15="",180,IF(imput!AL15=imput!AL$2,0,180))</f>
        <v>0</v>
      </c>
      <c r="AM15" s="2">
        <f t="shared" si="7"/>
        <v>0</v>
      </c>
      <c r="AN15" s="37">
        <f t="shared" si="8"/>
        <v>1</v>
      </c>
      <c r="AO15" s="43">
        <f t="shared" si="9"/>
        <v>376</v>
      </c>
      <c r="AP15" s="4">
        <f t="shared" si="10"/>
        <v>4</v>
      </c>
    </row>
    <row r="16" spans="1:53" ht="26.1" customHeight="1">
      <c r="A16" s="18" t="str">
        <f>IF(imput!A16="","",imput!A16)</f>
        <v>松橋　徳敏</v>
      </c>
      <c r="B16" s="24">
        <f>IF(imput!B16="",45,IF(imput!B16=imput!B$2,0,45))</f>
        <v>0</v>
      </c>
      <c r="C16" s="1">
        <f>IF(imput!C16="",45,IF(imput!C16=imput!C$2,0,45))</f>
        <v>0</v>
      </c>
      <c r="D16" s="1">
        <f>IF(imput!D16="",45,IF(imput!D16=imput!D$2,0,45))</f>
        <v>0</v>
      </c>
      <c r="E16" s="1">
        <f>IF(imput!E16="",45,IF(imput!E16=imput!E$2,0,45))</f>
        <v>0</v>
      </c>
      <c r="F16" s="23">
        <f>IF(imput!F16="",180,imput!F16)</f>
        <v>96</v>
      </c>
      <c r="G16" s="24">
        <f>IF(imput!G16="",45,IF(imput!G16=imput!G$2,0,45))</f>
        <v>45</v>
      </c>
      <c r="H16" s="1">
        <f>IF(imput!H16="",45,IF(imput!H16=imput!H$2,0,45))</f>
        <v>45</v>
      </c>
      <c r="I16" s="1">
        <f>IF(imput!I16="",45,IF(imput!I16=imput!I$2,0,45))</f>
        <v>45</v>
      </c>
      <c r="J16" s="1">
        <f>IF(imput!J16="",45,IF(imput!J16=imput!J$2,0,45))</f>
        <v>45</v>
      </c>
      <c r="K16" s="1">
        <f>IF(imput!K16="",45,IF(imput!K16=imput!K$2,0,45))</f>
        <v>0</v>
      </c>
      <c r="L16" s="23">
        <f>IF(imput!L16="",225,imput!L16)</f>
        <v>83</v>
      </c>
      <c r="M16" s="24">
        <f>IF(imput!M16="",45,IF(imput!M16=imput!M$2,0,45))</f>
        <v>0</v>
      </c>
      <c r="N16" s="1">
        <f>IF(imput!N16="",45,IF(imput!N16=imput!N$2,0,45))</f>
        <v>0</v>
      </c>
      <c r="O16" s="1">
        <f>IF(imput!O16="",45,IF(imput!O16=imput!O$2,0,45))</f>
        <v>0</v>
      </c>
      <c r="P16" s="1">
        <f>IF(imput!P16="",45,IF(imput!P16=imput!P$2,0,45))</f>
        <v>0</v>
      </c>
      <c r="Q16" s="1">
        <f>IF(imput!Q16="",45,IF(imput!Q16=imput!Q$2,0,45))</f>
        <v>45</v>
      </c>
      <c r="R16" s="23">
        <f>IF(imput!R16="",225,imput!R16)</f>
        <v>164</v>
      </c>
      <c r="S16" s="24">
        <f>IF(imput!S16="",45,IF(imput!S16=imput!S$2,0,45))</f>
        <v>0</v>
      </c>
      <c r="T16" s="1">
        <f>IF(imput!T16="",45,IF(imput!T16=imput!T$2,0,45))</f>
        <v>45</v>
      </c>
      <c r="U16" s="1">
        <f>IF(imput!U16="",45,IF(imput!U16=imput!U$2,0,45))</f>
        <v>0</v>
      </c>
      <c r="V16" s="1">
        <f>IF(imput!V16="",45,IF(imput!V16=imput!V$2,0,45))</f>
        <v>0</v>
      </c>
      <c r="W16" s="1">
        <f>IF(imput!W16="",45,IF(imput!W16=imput!W$2,0,45))</f>
        <v>0</v>
      </c>
      <c r="X16" s="23">
        <f>IF(imput!X16="",225,imput!X16)</f>
        <v>92</v>
      </c>
      <c r="Y16" s="34">
        <f t="shared" si="0"/>
        <v>435</v>
      </c>
      <c r="Z16" s="2">
        <f t="shared" si="1"/>
        <v>270</v>
      </c>
      <c r="AA16" s="2">
        <f t="shared" si="2"/>
        <v>705</v>
      </c>
      <c r="AB16" s="37">
        <f t="shared" si="3"/>
        <v>10</v>
      </c>
      <c r="AC16" s="24">
        <f>IF(imput!AC16="",60,IF(imput!AC16=imput!AC$2,0,60))</f>
        <v>0</v>
      </c>
      <c r="AD16" s="9">
        <f>IF(imput!AD16="",60,imput!AD16)</f>
        <v>16</v>
      </c>
      <c r="AE16" s="1">
        <f>IF(imput!AE16="",60,IF(imput!AE16=imput!AE$2,0,60))</f>
        <v>0</v>
      </c>
      <c r="AF16" s="9">
        <f>IF(imput!AF16="",60,imput!AF16)</f>
        <v>25</v>
      </c>
      <c r="AG16" s="2">
        <f t="shared" si="4"/>
        <v>0</v>
      </c>
      <c r="AH16" s="2">
        <f t="shared" si="5"/>
        <v>41</v>
      </c>
      <c r="AI16" s="4">
        <f t="shared" si="6"/>
        <v>7</v>
      </c>
      <c r="AJ16" s="3">
        <f>IF(imput!AJ16="",180,IF(imput!AJ16=imput!AJ$2,0,180))</f>
        <v>180</v>
      </c>
      <c r="AK16" s="1">
        <f>IF(imput!AK16="",180,IF(imput!AK16=imput!AK$2,0,180))</f>
        <v>180</v>
      </c>
      <c r="AL16" s="1">
        <f>IF(imput!AL16="",180,IF(imput!AL16=imput!AL$2,0,180))</f>
        <v>0</v>
      </c>
      <c r="AM16" s="2">
        <f t="shared" si="7"/>
        <v>360</v>
      </c>
      <c r="AN16" s="37">
        <f t="shared" si="8"/>
        <v>14</v>
      </c>
      <c r="AO16" s="43">
        <f t="shared" si="9"/>
        <v>1106</v>
      </c>
      <c r="AP16" s="4">
        <f t="shared" si="10"/>
        <v>13</v>
      </c>
    </row>
    <row r="17" spans="1:42" ht="26.1" customHeight="1">
      <c r="A17" s="18" t="str">
        <f>IF(imput!A17="","",imput!A17)</f>
        <v>山口　尚宏</v>
      </c>
      <c r="B17" s="24">
        <f>IF(imput!B17="",45,IF(imput!B17=imput!B$2,0,45))</f>
        <v>45</v>
      </c>
      <c r="C17" s="1">
        <f>IF(imput!C17="",45,IF(imput!C17=imput!C$2,0,45))</f>
        <v>0</v>
      </c>
      <c r="D17" s="1">
        <f>IF(imput!D17="",45,IF(imput!D17=imput!D$2,0,45))</f>
        <v>0</v>
      </c>
      <c r="E17" s="1">
        <f>IF(imput!E17="",45,IF(imput!E17=imput!E$2,0,45))</f>
        <v>45</v>
      </c>
      <c r="F17" s="23">
        <f>IF(imput!F17="",180,imput!F17)</f>
        <v>60</v>
      </c>
      <c r="G17" s="24">
        <f>IF(imput!G17="",45,IF(imput!G17=imput!G$2,0,45))</f>
        <v>0</v>
      </c>
      <c r="H17" s="1">
        <f>IF(imput!H17="",45,IF(imput!H17=imput!H$2,0,45))</f>
        <v>45</v>
      </c>
      <c r="I17" s="1">
        <f>IF(imput!I17="",45,IF(imput!I17=imput!I$2,0,45))</f>
        <v>45</v>
      </c>
      <c r="J17" s="1">
        <f>IF(imput!J17="",45,IF(imput!J17=imput!J$2,0,45))</f>
        <v>0</v>
      </c>
      <c r="K17" s="1">
        <f>IF(imput!K17="",45,IF(imput!K17=imput!K$2,0,45))</f>
        <v>0</v>
      </c>
      <c r="L17" s="23">
        <f>IF(imput!L17="",225,imput!L17)</f>
        <v>44</v>
      </c>
      <c r="M17" s="24">
        <f>IF(imput!M17="",45,IF(imput!M17=imput!M$2,0,45))</f>
        <v>0</v>
      </c>
      <c r="N17" s="1">
        <f>IF(imput!N17="",45,IF(imput!N17=imput!N$2,0,45))</f>
        <v>0</v>
      </c>
      <c r="O17" s="1">
        <f>IF(imput!O17="",45,IF(imput!O17=imput!O$2,0,45))</f>
        <v>0</v>
      </c>
      <c r="P17" s="1">
        <f>IF(imput!P17="",45,IF(imput!P17=imput!P$2,0,45))</f>
        <v>0</v>
      </c>
      <c r="Q17" s="1">
        <f>IF(imput!Q17="",45,IF(imput!Q17=imput!Q$2,0,45))</f>
        <v>0</v>
      </c>
      <c r="R17" s="23">
        <f>IF(imput!R17="",225,imput!R17)</f>
        <v>33</v>
      </c>
      <c r="S17" s="24">
        <f>IF(imput!S17="",45,IF(imput!S17=imput!S$2,0,45))</f>
        <v>0</v>
      </c>
      <c r="T17" s="1">
        <f>IF(imput!T17="",45,IF(imput!T17=imput!T$2,0,45))</f>
        <v>0</v>
      </c>
      <c r="U17" s="1">
        <f>IF(imput!U17="",45,IF(imput!U17=imput!U$2,0,45))</f>
        <v>0</v>
      </c>
      <c r="V17" s="1">
        <f>IF(imput!V17="",45,IF(imput!V17=imput!V$2,0,45))</f>
        <v>0</v>
      </c>
      <c r="W17" s="1">
        <f>IF(imput!W17="",45,IF(imput!W17=imput!W$2,0,45))</f>
        <v>0</v>
      </c>
      <c r="X17" s="23">
        <f>IF(imput!X17="",225,imput!X17)</f>
        <v>35</v>
      </c>
      <c r="Y17" s="34">
        <f t="shared" si="0"/>
        <v>172</v>
      </c>
      <c r="Z17" s="2">
        <f t="shared" si="1"/>
        <v>180</v>
      </c>
      <c r="AA17" s="2">
        <f t="shared" si="2"/>
        <v>352</v>
      </c>
      <c r="AB17" s="37">
        <f t="shared" si="3"/>
        <v>3</v>
      </c>
      <c r="AC17" s="24">
        <f>IF(imput!AC17="",60,IF(imput!AC17=imput!AC$2,0,60))</f>
        <v>0</v>
      </c>
      <c r="AD17" s="9">
        <f>IF(imput!AD17="",60,imput!AD17)</f>
        <v>4</v>
      </c>
      <c r="AE17" s="1">
        <f>IF(imput!AE17="",60,IF(imput!AE17=imput!AE$2,0,60))</f>
        <v>0</v>
      </c>
      <c r="AF17" s="9">
        <f>IF(imput!AF17="",60,imput!AF17)</f>
        <v>3</v>
      </c>
      <c r="AG17" s="2">
        <f t="shared" si="4"/>
        <v>0</v>
      </c>
      <c r="AH17" s="2">
        <f t="shared" si="5"/>
        <v>7</v>
      </c>
      <c r="AI17" s="4">
        <f t="shared" si="6"/>
        <v>2</v>
      </c>
      <c r="AJ17" s="3">
        <f>IF(imput!AJ17="",180,IF(imput!AJ17=imput!AJ$2,0,180))</f>
        <v>0</v>
      </c>
      <c r="AK17" s="1">
        <f>IF(imput!AK17="",180,IF(imput!AK17=imput!AK$2,0,180))</f>
        <v>0</v>
      </c>
      <c r="AL17" s="1">
        <f>IF(imput!AL17="",180,IF(imput!AL17=imput!AL$2,0,180))</f>
        <v>0</v>
      </c>
      <c r="AM17" s="2">
        <f t="shared" si="7"/>
        <v>0</v>
      </c>
      <c r="AN17" s="37">
        <f t="shared" si="8"/>
        <v>1</v>
      </c>
      <c r="AO17" s="43">
        <f t="shared" si="9"/>
        <v>359</v>
      </c>
      <c r="AP17" s="4">
        <f t="shared" si="10"/>
        <v>3</v>
      </c>
    </row>
    <row r="18" spans="1:42" ht="26.1" customHeight="1">
      <c r="A18" s="18" t="str">
        <f>IF(imput!A18="","",imput!A18)</f>
        <v/>
      </c>
      <c r="B18" s="24">
        <f>IF(imput!B18="",45,IF(imput!B18=imput!B$2,0,45))</f>
        <v>45</v>
      </c>
      <c r="C18" s="1">
        <f>IF(imput!C18="",45,IF(imput!C18=imput!C$2,0,45))</f>
        <v>45</v>
      </c>
      <c r="D18" s="1">
        <f>IF(imput!D18="",45,IF(imput!D18=imput!D$2,0,45))</f>
        <v>45</v>
      </c>
      <c r="E18" s="1">
        <f>IF(imput!E18="",45,IF(imput!E18=imput!E$2,0,45))</f>
        <v>45</v>
      </c>
      <c r="F18" s="23">
        <f>IF(imput!F18="",180,imput!F18)</f>
        <v>180</v>
      </c>
      <c r="G18" s="24">
        <f>IF(imput!G18="",45,IF(imput!G18=imput!G$2,0,45))</f>
        <v>45</v>
      </c>
      <c r="H18" s="1">
        <f>IF(imput!H18="",45,IF(imput!H18=imput!H$2,0,45))</f>
        <v>45</v>
      </c>
      <c r="I18" s="1">
        <f>IF(imput!I18="",45,IF(imput!I18=imput!I$2,0,45))</f>
        <v>45</v>
      </c>
      <c r="J18" s="1">
        <f>IF(imput!J18="",45,IF(imput!J18=imput!J$2,0,45))</f>
        <v>45</v>
      </c>
      <c r="K18" s="1">
        <f>IF(imput!K18="",45,IF(imput!K18=imput!K$2,0,45))</f>
        <v>45</v>
      </c>
      <c r="L18" s="23">
        <f>IF(imput!L18="",225,imput!L18)</f>
        <v>225</v>
      </c>
      <c r="M18" s="24">
        <f>IF(imput!M18="",45,IF(imput!M18=imput!M$2,0,45))</f>
        <v>45</v>
      </c>
      <c r="N18" s="1">
        <f>IF(imput!N18="",45,IF(imput!N18=imput!N$2,0,45))</f>
        <v>45</v>
      </c>
      <c r="O18" s="1">
        <f>IF(imput!O18="",45,IF(imput!O18=imput!O$2,0,45))</f>
        <v>45</v>
      </c>
      <c r="P18" s="1">
        <f>IF(imput!P18="",45,IF(imput!P18=imput!P$2,0,45))</f>
        <v>45</v>
      </c>
      <c r="Q18" s="1">
        <f>IF(imput!Q18="",45,IF(imput!Q18=imput!Q$2,0,45))</f>
        <v>45</v>
      </c>
      <c r="R18" s="23">
        <f>IF(imput!R18="",225,imput!R18)</f>
        <v>225</v>
      </c>
      <c r="S18" s="24">
        <f>IF(imput!S18="",45,IF(imput!S18=imput!S$2,0,45))</f>
        <v>45</v>
      </c>
      <c r="T18" s="1">
        <f>IF(imput!T18="",45,IF(imput!T18=imput!T$2,0,45))</f>
        <v>45</v>
      </c>
      <c r="U18" s="1">
        <f>IF(imput!U18="",45,IF(imput!U18=imput!U$2,0,45))</f>
        <v>45</v>
      </c>
      <c r="V18" s="1">
        <f>IF(imput!V18="",45,IF(imput!V18=imput!V$2,0,45))</f>
        <v>45</v>
      </c>
      <c r="W18" s="1">
        <f>IF(imput!W18="",45,IF(imput!W18=imput!W$2,0,45))</f>
        <v>45</v>
      </c>
      <c r="X18" s="23">
        <f>IF(imput!X18="",225,imput!X18)</f>
        <v>225</v>
      </c>
      <c r="Y18" s="34">
        <f t="shared" si="0"/>
        <v>855</v>
      </c>
      <c r="Z18" s="2">
        <f t="shared" si="1"/>
        <v>855</v>
      </c>
      <c r="AA18" s="2">
        <f t="shared" si="2"/>
        <v>1710</v>
      </c>
      <c r="AB18" s="37">
        <f t="shared" si="3"/>
        <v>15</v>
      </c>
      <c r="AC18" s="24">
        <f>IF(imput!AC18="",60,IF(imput!AC18=imput!AC$2,0,60))</f>
        <v>60</v>
      </c>
      <c r="AD18" s="9">
        <f>IF(imput!AD18="",60,imput!AD18)</f>
        <v>60</v>
      </c>
      <c r="AE18" s="1">
        <f>IF(imput!AE18="",60,IF(imput!AE18=imput!AE$2,0,60))</f>
        <v>60</v>
      </c>
      <c r="AF18" s="9">
        <f>IF(imput!AF18="",60,imput!AF18)</f>
        <v>60</v>
      </c>
      <c r="AG18" s="2">
        <f t="shared" si="4"/>
        <v>120</v>
      </c>
      <c r="AH18" s="2">
        <f t="shared" si="5"/>
        <v>240</v>
      </c>
      <c r="AI18" s="4">
        <f t="shared" si="6"/>
        <v>15</v>
      </c>
      <c r="AJ18" s="3">
        <f>IF(imput!AJ18="",180,IF(imput!AJ18=imput!AJ$2,0,180))</f>
        <v>180</v>
      </c>
      <c r="AK18" s="1">
        <f>IF(imput!AK18="",180,IF(imput!AK18=imput!AK$2,0,180))</f>
        <v>180</v>
      </c>
      <c r="AL18" s="1">
        <f>IF(imput!AL18="",180,IF(imput!AL18=imput!AL$2,0,180))</f>
        <v>180</v>
      </c>
      <c r="AM18" s="2">
        <f t="shared" si="7"/>
        <v>540</v>
      </c>
      <c r="AN18" s="37">
        <f t="shared" si="8"/>
        <v>15</v>
      </c>
      <c r="AO18" s="43">
        <f t="shared" si="9"/>
        <v>2490</v>
      </c>
      <c r="AP18" s="4">
        <f t="shared" si="10"/>
        <v>15</v>
      </c>
    </row>
    <row r="19" spans="1:42" ht="26.1" customHeight="1">
      <c r="A19" s="18" t="str">
        <f>IF(imput!A19="","",imput!A19)</f>
        <v/>
      </c>
      <c r="B19" s="24">
        <f>IF(imput!B19="",45,IF(imput!B19=imput!B$2,0,45))</f>
        <v>45</v>
      </c>
      <c r="C19" s="1">
        <f>IF(imput!C19="",45,IF(imput!C19=imput!C$2,0,45))</f>
        <v>45</v>
      </c>
      <c r="D19" s="1">
        <f>IF(imput!D19="",45,IF(imput!D19=imput!D$2,0,45))</f>
        <v>45</v>
      </c>
      <c r="E19" s="1">
        <f>IF(imput!E19="",45,IF(imput!E19=imput!E$2,0,45))</f>
        <v>45</v>
      </c>
      <c r="F19" s="23">
        <f>IF(imput!F19="",180,imput!F19)</f>
        <v>180</v>
      </c>
      <c r="G19" s="24">
        <f>IF(imput!G19="",45,IF(imput!G19=imput!G$2,0,45))</f>
        <v>45</v>
      </c>
      <c r="H19" s="1">
        <f>IF(imput!H19="",45,IF(imput!H19=imput!H$2,0,45))</f>
        <v>45</v>
      </c>
      <c r="I19" s="1">
        <f>IF(imput!I19="",45,IF(imput!I19=imput!I$2,0,45))</f>
        <v>45</v>
      </c>
      <c r="J19" s="1">
        <f>IF(imput!J19="",45,IF(imput!J19=imput!J$2,0,45))</f>
        <v>45</v>
      </c>
      <c r="K19" s="1">
        <f>IF(imput!K19="",45,IF(imput!K19=imput!K$2,0,45))</f>
        <v>45</v>
      </c>
      <c r="L19" s="23">
        <f>IF(imput!L19="",225,imput!L19)</f>
        <v>225</v>
      </c>
      <c r="M19" s="24">
        <f>IF(imput!M19="",45,IF(imput!M19=imput!M$2,0,45))</f>
        <v>45</v>
      </c>
      <c r="N19" s="1">
        <f>IF(imput!N19="",45,IF(imput!N19=imput!N$2,0,45))</f>
        <v>45</v>
      </c>
      <c r="O19" s="1">
        <f>IF(imput!O19="",45,IF(imput!O19=imput!O$2,0,45))</f>
        <v>45</v>
      </c>
      <c r="P19" s="1">
        <f>IF(imput!P19="",45,IF(imput!P19=imput!P$2,0,45))</f>
        <v>45</v>
      </c>
      <c r="Q19" s="1">
        <f>IF(imput!Q19="",45,IF(imput!Q19=imput!Q$2,0,45))</f>
        <v>45</v>
      </c>
      <c r="R19" s="23">
        <f>IF(imput!R19="",225,imput!R19)</f>
        <v>225</v>
      </c>
      <c r="S19" s="24">
        <f>IF(imput!S19="",45,IF(imput!S19=imput!S$2,0,45))</f>
        <v>45</v>
      </c>
      <c r="T19" s="1">
        <f>IF(imput!T19="",45,IF(imput!T19=imput!T$2,0,45))</f>
        <v>45</v>
      </c>
      <c r="U19" s="1">
        <f>IF(imput!U19="",45,IF(imput!U19=imput!U$2,0,45))</f>
        <v>45</v>
      </c>
      <c r="V19" s="1">
        <f>IF(imput!V19="",45,IF(imput!V19=imput!V$2,0,45))</f>
        <v>45</v>
      </c>
      <c r="W19" s="1">
        <f>IF(imput!W19="",45,IF(imput!W19=imput!W$2,0,45))</f>
        <v>45</v>
      </c>
      <c r="X19" s="23">
        <f>IF(imput!X19="",225,imput!X19)</f>
        <v>225</v>
      </c>
      <c r="Y19" s="34">
        <f t="shared" si="0"/>
        <v>855</v>
      </c>
      <c r="Z19" s="2">
        <f t="shared" si="1"/>
        <v>855</v>
      </c>
      <c r="AA19" s="2">
        <f t="shared" si="2"/>
        <v>1710</v>
      </c>
      <c r="AB19" s="37">
        <f t="shared" si="3"/>
        <v>15</v>
      </c>
      <c r="AC19" s="24">
        <f>IF(imput!AC19="",60,IF(imput!AC19=imput!AC$2,0,60))</f>
        <v>60</v>
      </c>
      <c r="AD19" s="9">
        <f>IF(imput!AD19="",60,imput!AD19)</f>
        <v>60</v>
      </c>
      <c r="AE19" s="1">
        <f>IF(imput!AE19="",60,IF(imput!AE19=imput!AE$2,0,60))</f>
        <v>60</v>
      </c>
      <c r="AF19" s="9">
        <f>IF(imput!AF19="",60,imput!AF19)</f>
        <v>60</v>
      </c>
      <c r="AG19" s="2">
        <f t="shared" si="4"/>
        <v>120</v>
      </c>
      <c r="AH19" s="2">
        <f t="shared" si="5"/>
        <v>240</v>
      </c>
      <c r="AI19" s="4">
        <f t="shared" si="6"/>
        <v>15</v>
      </c>
      <c r="AJ19" s="3">
        <f>IF(imput!AJ19="",180,IF(imput!AJ19=imput!AJ$2,0,180))</f>
        <v>180</v>
      </c>
      <c r="AK19" s="1">
        <f>IF(imput!AK19="",180,IF(imput!AK19=imput!AK$2,0,180))</f>
        <v>180</v>
      </c>
      <c r="AL19" s="1">
        <f>IF(imput!AL19="",180,IF(imput!AL19=imput!AL$2,0,180))</f>
        <v>180</v>
      </c>
      <c r="AM19" s="2">
        <f t="shared" si="7"/>
        <v>540</v>
      </c>
      <c r="AN19" s="37">
        <f t="shared" si="8"/>
        <v>15</v>
      </c>
      <c r="AO19" s="43">
        <f t="shared" si="9"/>
        <v>2490</v>
      </c>
      <c r="AP19" s="4">
        <f t="shared" si="10"/>
        <v>15</v>
      </c>
    </row>
    <row r="20" spans="1:42" ht="30" customHeight="1">
      <c r="A20" s="18" t="str">
        <f>IF(imput!A20="","",imput!A20)</f>
        <v/>
      </c>
      <c r="B20" s="24">
        <f>IF(imput!B20="",45,IF(imput!B20=imput!B$2,0,45))</f>
        <v>45</v>
      </c>
      <c r="C20" s="1">
        <f>IF(imput!C20="",45,IF(imput!C20=imput!C$2,0,45))</f>
        <v>45</v>
      </c>
      <c r="D20" s="1">
        <f>IF(imput!D20="",45,IF(imput!D20=imput!D$2,0,45))</f>
        <v>45</v>
      </c>
      <c r="E20" s="1">
        <f>IF(imput!E20="",45,IF(imput!E20=imput!E$2,0,45))</f>
        <v>45</v>
      </c>
      <c r="F20" s="23">
        <f>IF(imput!F20="",180,imput!F20)</f>
        <v>180</v>
      </c>
      <c r="G20" s="24">
        <f>IF(imput!G20="",45,IF(imput!G20=imput!G$2,0,45))</f>
        <v>45</v>
      </c>
      <c r="H20" s="1">
        <f>IF(imput!H20="",45,IF(imput!H20=imput!H$2,0,45))</f>
        <v>45</v>
      </c>
      <c r="I20" s="1">
        <f>IF(imput!I20="",45,IF(imput!I20=imput!I$2,0,45))</f>
        <v>45</v>
      </c>
      <c r="J20" s="1">
        <f>IF(imput!J20="",45,IF(imput!J20=imput!J$2,0,45))</f>
        <v>45</v>
      </c>
      <c r="K20" s="1">
        <f>IF(imput!K20="",45,IF(imput!K20=imput!K$2,0,45))</f>
        <v>45</v>
      </c>
      <c r="L20" s="23">
        <f>IF(imput!L20="",225,imput!L20)</f>
        <v>225</v>
      </c>
      <c r="M20" s="24">
        <f>IF(imput!M20="",45,IF(imput!M20=imput!M$2,0,45))</f>
        <v>45</v>
      </c>
      <c r="N20" s="1">
        <f>IF(imput!N20="",45,IF(imput!N20=imput!N$2,0,45))</f>
        <v>45</v>
      </c>
      <c r="O20" s="1">
        <f>IF(imput!O20="",45,IF(imput!O20=imput!O$2,0,45))</f>
        <v>45</v>
      </c>
      <c r="P20" s="1">
        <f>IF(imput!P20="",45,IF(imput!P20=imput!P$2,0,45))</f>
        <v>45</v>
      </c>
      <c r="Q20" s="1">
        <f>IF(imput!Q20="",45,IF(imput!Q20=imput!Q$2,0,45))</f>
        <v>45</v>
      </c>
      <c r="R20" s="23">
        <f>IF(imput!R20="",225,imput!R20)</f>
        <v>225</v>
      </c>
      <c r="S20" s="24">
        <f>IF(imput!S20="",45,IF(imput!S20=imput!S$2,0,45))</f>
        <v>45</v>
      </c>
      <c r="T20" s="1">
        <f>IF(imput!T20="",45,IF(imput!T20=imput!T$2,0,45))</f>
        <v>45</v>
      </c>
      <c r="U20" s="1">
        <f>IF(imput!U20="",45,IF(imput!U20=imput!U$2,0,45))</f>
        <v>45</v>
      </c>
      <c r="V20" s="1">
        <f>IF(imput!V20="",45,IF(imput!V20=imput!V$2,0,45))</f>
        <v>45</v>
      </c>
      <c r="W20" s="1">
        <f>IF(imput!W20="",45,IF(imput!W20=imput!W$2,0,45))</f>
        <v>45</v>
      </c>
      <c r="X20" s="23">
        <f>IF(imput!X20="",225,imput!X20)</f>
        <v>225</v>
      </c>
      <c r="Y20" s="34">
        <f t="shared" si="0"/>
        <v>855</v>
      </c>
      <c r="Z20" s="2">
        <f t="shared" si="1"/>
        <v>855</v>
      </c>
      <c r="AA20" s="2">
        <f t="shared" si="2"/>
        <v>1710</v>
      </c>
      <c r="AB20" s="37">
        <f t="shared" si="3"/>
        <v>15</v>
      </c>
      <c r="AC20" s="24">
        <f>IF(imput!AC20="",60,IF(imput!AC20=imput!AC$2,0,60))</f>
        <v>60</v>
      </c>
      <c r="AD20" s="9">
        <f>IF(imput!AD20="",60,imput!AD20)</f>
        <v>60</v>
      </c>
      <c r="AE20" s="1">
        <f>IF(imput!AE20="",60,IF(imput!AE20=imput!AE$2,0,60))</f>
        <v>60</v>
      </c>
      <c r="AF20" s="9">
        <f>IF(imput!AF20="",60,imput!AF20)</f>
        <v>60</v>
      </c>
      <c r="AG20" s="2">
        <f t="shared" si="4"/>
        <v>120</v>
      </c>
      <c r="AH20" s="2">
        <f t="shared" si="5"/>
        <v>240</v>
      </c>
      <c r="AI20" s="4">
        <f t="shared" si="6"/>
        <v>15</v>
      </c>
      <c r="AJ20" s="3">
        <f>IF(imput!AJ20="",180,IF(imput!AJ20=imput!AJ$2,0,180))</f>
        <v>180</v>
      </c>
      <c r="AK20" s="1">
        <f>IF(imput!AK20="",180,IF(imput!AK20=imput!AK$2,0,180))</f>
        <v>180</v>
      </c>
      <c r="AL20" s="1">
        <f>IF(imput!AL20="",180,IF(imput!AL20=imput!AL$2,0,180))</f>
        <v>180</v>
      </c>
      <c r="AM20" s="2">
        <f t="shared" si="7"/>
        <v>540</v>
      </c>
      <c r="AN20" s="37">
        <f t="shared" si="8"/>
        <v>15</v>
      </c>
      <c r="AO20" s="43">
        <f t="shared" si="9"/>
        <v>2490</v>
      </c>
      <c r="AP20" s="4">
        <f t="shared" si="10"/>
        <v>15</v>
      </c>
    </row>
    <row r="21" spans="1:42" ht="30" customHeight="1">
      <c r="A21" s="18" t="str">
        <f>IF(imput!A21="","",imput!A21)</f>
        <v/>
      </c>
      <c r="B21" s="24">
        <f>IF(imput!B21="",45,IF(imput!B21=imput!B$2,0,45))</f>
        <v>45</v>
      </c>
      <c r="C21" s="1">
        <f>IF(imput!C21="",45,IF(imput!C21=imput!C$2,0,45))</f>
        <v>45</v>
      </c>
      <c r="D21" s="1">
        <f>IF(imput!D21="",45,IF(imput!D21=imput!D$2,0,45))</f>
        <v>45</v>
      </c>
      <c r="E21" s="1">
        <f>IF(imput!E21="",45,IF(imput!E21=imput!E$2,0,45))</f>
        <v>45</v>
      </c>
      <c r="F21" s="23">
        <f>IF(imput!F21="",180,imput!F21)</f>
        <v>180</v>
      </c>
      <c r="G21" s="24">
        <f>IF(imput!G21="",45,IF(imput!G21=imput!G$2,0,45))</f>
        <v>45</v>
      </c>
      <c r="H21" s="1">
        <f>IF(imput!H21="",45,IF(imput!H21=imput!H$2,0,45))</f>
        <v>45</v>
      </c>
      <c r="I21" s="1">
        <f>IF(imput!I21="",45,IF(imput!I21=imput!I$2,0,45))</f>
        <v>45</v>
      </c>
      <c r="J21" s="1">
        <f>IF(imput!J21="",45,IF(imput!J21=imput!J$2,0,45))</f>
        <v>45</v>
      </c>
      <c r="K21" s="1">
        <f>IF(imput!K21="",45,IF(imput!K21=imput!K$2,0,45))</f>
        <v>45</v>
      </c>
      <c r="L21" s="23">
        <f>IF(imput!L21="",225,imput!L21)</f>
        <v>225</v>
      </c>
      <c r="M21" s="24">
        <f>IF(imput!M21="",45,IF(imput!M21=imput!M$2,0,45))</f>
        <v>45</v>
      </c>
      <c r="N21" s="1">
        <f>IF(imput!N21="",45,IF(imput!N21=imput!N$2,0,45))</f>
        <v>45</v>
      </c>
      <c r="O21" s="1">
        <f>IF(imput!O21="",45,IF(imput!O21=imput!O$2,0,45))</f>
        <v>45</v>
      </c>
      <c r="P21" s="1">
        <f>IF(imput!P21="",45,IF(imput!P21=imput!P$2,0,45))</f>
        <v>45</v>
      </c>
      <c r="Q21" s="1">
        <f>IF(imput!Q21="",45,IF(imput!Q21=imput!Q$2,0,45))</f>
        <v>45</v>
      </c>
      <c r="R21" s="23">
        <f>IF(imput!R21="",225,imput!R21)</f>
        <v>225</v>
      </c>
      <c r="S21" s="24">
        <f>IF(imput!S21="",45,IF(imput!S21=imput!S$2,0,45))</f>
        <v>45</v>
      </c>
      <c r="T21" s="1">
        <f>IF(imput!T21="",45,IF(imput!T21=imput!T$2,0,45))</f>
        <v>45</v>
      </c>
      <c r="U21" s="1">
        <f>IF(imput!U21="",45,IF(imput!U21=imput!U$2,0,45))</f>
        <v>45</v>
      </c>
      <c r="V21" s="1">
        <f>IF(imput!V21="",45,IF(imput!V21=imput!V$2,0,45))</f>
        <v>45</v>
      </c>
      <c r="W21" s="1">
        <f>IF(imput!W21="",45,IF(imput!W21=imput!W$2,0,45))</f>
        <v>45</v>
      </c>
      <c r="X21" s="23">
        <f>IF(imput!X21="",225,imput!X21)</f>
        <v>225</v>
      </c>
      <c r="Y21" s="34">
        <f t="shared" si="0"/>
        <v>855</v>
      </c>
      <c r="Z21" s="2">
        <f t="shared" si="1"/>
        <v>855</v>
      </c>
      <c r="AA21" s="2">
        <f t="shared" si="2"/>
        <v>1710</v>
      </c>
      <c r="AB21" s="37">
        <f t="shared" si="3"/>
        <v>15</v>
      </c>
      <c r="AC21" s="24">
        <f>IF(imput!AC21="",60,IF(imput!AC21=imput!AC$2,0,60))</f>
        <v>60</v>
      </c>
      <c r="AD21" s="9">
        <f>IF(imput!AD21="",60,imput!AD21)</f>
        <v>60</v>
      </c>
      <c r="AE21" s="1">
        <f>IF(imput!AE21="",60,IF(imput!AE21=imput!AE$2,0,60))</f>
        <v>60</v>
      </c>
      <c r="AF21" s="9">
        <f>IF(imput!AF21="",60,imput!AF21)</f>
        <v>60</v>
      </c>
      <c r="AG21" s="2">
        <f t="shared" si="4"/>
        <v>120</v>
      </c>
      <c r="AH21" s="2">
        <f t="shared" si="5"/>
        <v>240</v>
      </c>
      <c r="AI21" s="4">
        <f t="shared" si="6"/>
        <v>15</v>
      </c>
      <c r="AJ21" s="3">
        <f>IF(imput!AJ21="",180,IF(imput!AJ21=imput!AJ$2,0,180))</f>
        <v>180</v>
      </c>
      <c r="AK21" s="1">
        <f>IF(imput!AK21="",180,IF(imput!AK21=imput!AK$2,0,180))</f>
        <v>180</v>
      </c>
      <c r="AL21" s="1">
        <f>IF(imput!AL21="",180,IF(imput!AL21=imput!AL$2,0,180))</f>
        <v>180</v>
      </c>
      <c r="AM21" s="2">
        <f t="shared" si="7"/>
        <v>540</v>
      </c>
      <c r="AN21" s="37">
        <f t="shared" si="8"/>
        <v>15</v>
      </c>
      <c r="AO21" s="43">
        <f t="shared" si="9"/>
        <v>2490</v>
      </c>
      <c r="AP21" s="4">
        <f t="shared" si="10"/>
        <v>15</v>
      </c>
    </row>
    <row r="22" spans="1:42" ht="30" customHeight="1">
      <c r="A22" s="18" t="str">
        <f>IF(imput!A22="","",imput!A22)</f>
        <v/>
      </c>
      <c r="B22" s="24">
        <f>IF(imput!B22="",45,IF(imput!B22=imput!B$2,0,45))</f>
        <v>45</v>
      </c>
      <c r="C22" s="1">
        <f>IF(imput!C22="",45,IF(imput!C22=imput!C$2,0,45))</f>
        <v>45</v>
      </c>
      <c r="D22" s="1">
        <f>IF(imput!D22="",45,IF(imput!D22=imput!D$2,0,45))</f>
        <v>45</v>
      </c>
      <c r="E22" s="1">
        <f>IF(imput!E22="",45,IF(imput!E22=imput!E$2,0,45))</f>
        <v>45</v>
      </c>
      <c r="F22" s="23">
        <f>IF(imput!F22="",180,imput!F22)</f>
        <v>180</v>
      </c>
      <c r="G22" s="24">
        <f>IF(imput!G22="",45,IF(imput!G22=imput!G$2,0,45))</f>
        <v>45</v>
      </c>
      <c r="H22" s="1">
        <f>IF(imput!H22="",45,IF(imput!H22=imput!H$2,0,45))</f>
        <v>45</v>
      </c>
      <c r="I22" s="1">
        <f>IF(imput!I22="",45,IF(imput!I22=imput!I$2,0,45))</f>
        <v>45</v>
      </c>
      <c r="J22" s="1">
        <f>IF(imput!J22="",45,IF(imput!J22=imput!J$2,0,45))</f>
        <v>45</v>
      </c>
      <c r="K22" s="1">
        <f>IF(imput!K22="",45,IF(imput!K22=imput!K$2,0,45))</f>
        <v>45</v>
      </c>
      <c r="L22" s="23">
        <f>IF(imput!L22="",225,imput!L22)</f>
        <v>225</v>
      </c>
      <c r="M22" s="24">
        <f>IF(imput!M22="",45,IF(imput!M22=imput!M$2,0,45))</f>
        <v>45</v>
      </c>
      <c r="N22" s="1">
        <f>IF(imput!N22="",45,IF(imput!N22=imput!N$2,0,45))</f>
        <v>45</v>
      </c>
      <c r="O22" s="1">
        <f>IF(imput!O22="",45,IF(imput!O22=imput!O$2,0,45))</f>
        <v>45</v>
      </c>
      <c r="P22" s="1">
        <f>IF(imput!P22="",45,IF(imput!P22=imput!P$2,0,45))</f>
        <v>45</v>
      </c>
      <c r="Q22" s="1">
        <f>IF(imput!Q22="",45,IF(imput!Q22=imput!Q$2,0,45))</f>
        <v>45</v>
      </c>
      <c r="R22" s="23">
        <f>IF(imput!R22="",225,imput!R22)</f>
        <v>225</v>
      </c>
      <c r="S22" s="24">
        <f>IF(imput!S22="",45,IF(imput!S22=imput!S$2,0,45))</f>
        <v>45</v>
      </c>
      <c r="T22" s="1">
        <f>IF(imput!T22="",45,IF(imput!T22=imput!T$2,0,45))</f>
        <v>45</v>
      </c>
      <c r="U22" s="1">
        <f>IF(imput!U22="",45,IF(imput!U22=imput!U$2,0,45))</f>
        <v>45</v>
      </c>
      <c r="V22" s="1">
        <f>IF(imput!V22="",45,IF(imput!V22=imput!V$2,0,45))</f>
        <v>45</v>
      </c>
      <c r="W22" s="1">
        <f>IF(imput!W22="",45,IF(imput!W22=imput!W$2,0,45))</f>
        <v>45</v>
      </c>
      <c r="X22" s="23">
        <f>IF(imput!X22="",225,imput!X22)</f>
        <v>225</v>
      </c>
      <c r="Y22" s="34">
        <f t="shared" si="0"/>
        <v>855</v>
      </c>
      <c r="Z22" s="2">
        <f t="shared" si="1"/>
        <v>855</v>
      </c>
      <c r="AA22" s="2">
        <f t="shared" si="2"/>
        <v>1710</v>
      </c>
      <c r="AB22" s="37">
        <f t="shared" si="3"/>
        <v>15</v>
      </c>
      <c r="AC22" s="24">
        <f>IF(imput!AC22="",60,IF(imput!AC22=imput!AC$2,0,60))</f>
        <v>60</v>
      </c>
      <c r="AD22" s="9">
        <f>IF(imput!AD22="",60,imput!AD22)</f>
        <v>60</v>
      </c>
      <c r="AE22" s="1">
        <f>IF(imput!AE22="",60,IF(imput!AE22=imput!AE$2,0,60))</f>
        <v>60</v>
      </c>
      <c r="AF22" s="9">
        <f>IF(imput!AF22="",60,imput!AF22)</f>
        <v>60</v>
      </c>
      <c r="AG22" s="2">
        <f t="shared" si="4"/>
        <v>120</v>
      </c>
      <c r="AH22" s="2">
        <f t="shared" si="5"/>
        <v>240</v>
      </c>
      <c r="AI22" s="4">
        <f t="shared" si="6"/>
        <v>15</v>
      </c>
      <c r="AJ22" s="3">
        <f>IF(imput!AJ22="",180,IF(imput!AJ22=imput!AJ$2,0,180))</f>
        <v>180</v>
      </c>
      <c r="AK22" s="1">
        <f>IF(imput!AK22="",180,IF(imput!AK22=imput!AK$2,0,180))</f>
        <v>180</v>
      </c>
      <c r="AL22" s="1">
        <f>IF(imput!AL22="",180,IF(imput!AL22=imput!AL$2,0,180))</f>
        <v>180</v>
      </c>
      <c r="AM22" s="2">
        <f t="shared" si="7"/>
        <v>540</v>
      </c>
      <c r="AN22" s="37">
        <f t="shared" si="8"/>
        <v>15</v>
      </c>
      <c r="AO22" s="43">
        <f t="shared" si="9"/>
        <v>2490</v>
      </c>
      <c r="AP22" s="4">
        <f t="shared" si="10"/>
        <v>15</v>
      </c>
    </row>
    <row r="23" spans="1:42" ht="30" customHeight="1" thickBot="1">
      <c r="A23" s="20" t="str">
        <f>IF(imput!A23="","",imput!A23)</f>
        <v/>
      </c>
      <c r="B23" s="26">
        <f>IF(imput!B23="",45,IF(imput!B23=imput!B$2,0,45))</f>
        <v>45</v>
      </c>
      <c r="C23" s="27">
        <f>IF(imput!C23="",45,IF(imput!C23=imput!C$2,0,45))</f>
        <v>45</v>
      </c>
      <c r="D23" s="27">
        <f>IF(imput!D23="",45,IF(imput!D23=imput!D$2,0,45))</f>
        <v>45</v>
      </c>
      <c r="E23" s="27">
        <f>IF(imput!E23="",45,IF(imput!E23=imput!E$2,0,45))</f>
        <v>45</v>
      </c>
      <c r="F23" s="28">
        <f>IF(imput!F23="",180,imput!F23)</f>
        <v>180</v>
      </c>
      <c r="G23" s="26">
        <f>IF(imput!G23="",45,IF(imput!G23=imput!G$2,0,45))</f>
        <v>45</v>
      </c>
      <c r="H23" s="27">
        <f>IF(imput!H23="",45,IF(imput!H23=imput!H$2,0,45))</f>
        <v>45</v>
      </c>
      <c r="I23" s="27">
        <f>IF(imput!I23="",45,IF(imput!I23=imput!I$2,0,45))</f>
        <v>45</v>
      </c>
      <c r="J23" s="27">
        <f>IF(imput!J23="",45,IF(imput!J23=imput!J$2,0,45))</f>
        <v>45</v>
      </c>
      <c r="K23" s="27">
        <f>IF(imput!K23="",45,IF(imput!K23=imput!K$2,0,45))</f>
        <v>45</v>
      </c>
      <c r="L23" s="28">
        <f>IF(imput!L23="",225,imput!L23)</f>
        <v>225</v>
      </c>
      <c r="M23" s="26">
        <f>IF(imput!M23="",45,IF(imput!M23=imput!M$2,0,45))</f>
        <v>45</v>
      </c>
      <c r="N23" s="27">
        <f>IF(imput!N23="",45,IF(imput!N23=imput!N$2,0,45))</f>
        <v>45</v>
      </c>
      <c r="O23" s="27">
        <f>IF(imput!O23="",45,IF(imput!O23=imput!O$2,0,45))</f>
        <v>45</v>
      </c>
      <c r="P23" s="27">
        <f>IF(imput!P23="",45,IF(imput!P23=imput!P$2,0,45))</f>
        <v>45</v>
      </c>
      <c r="Q23" s="27">
        <f>IF(imput!Q23="",45,IF(imput!Q23=imput!Q$2,0,45))</f>
        <v>45</v>
      </c>
      <c r="R23" s="28">
        <f>IF(imput!R23="",225,imput!R23)</f>
        <v>225</v>
      </c>
      <c r="S23" s="26">
        <f>IF(imput!S23="",45,IF(imput!S23=imput!S$2,0,45))</f>
        <v>45</v>
      </c>
      <c r="T23" s="27">
        <f>IF(imput!T23="",45,IF(imput!T23=imput!T$2,0,45))</f>
        <v>45</v>
      </c>
      <c r="U23" s="27">
        <f>IF(imput!U23="",45,IF(imput!U23=imput!U$2,0,45))</f>
        <v>45</v>
      </c>
      <c r="V23" s="27">
        <f>IF(imput!V23="",45,IF(imput!V23=imput!V$2,0,45))</f>
        <v>45</v>
      </c>
      <c r="W23" s="27">
        <f>IF(imput!W23="",45,IF(imput!W23=imput!W$2,0,45))</f>
        <v>45</v>
      </c>
      <c r="X23" s="28">
        <f>IF(imput!X23="",225,imput!X23)</f>
        <v>225</v>
      </c>
      <c r="Y23" s="47">
        <f t="shared" si="0"/>
        <v>855</v>
      </c>
      <c r="Z23" s="40">
        <f t="shared" si="1"/>
        <v>855</v>
      </c>
      <c r="AA23" s="40">
        <f t="shared" si="2"/>
        <v>1710</v>
      </c>
      <c r="AB23" s="46">
        <f t="shared" si="3"/>
        <v>15</v>
      </c>
      <c r="AC23" s="26">
        <f>IF(imput!AC23="",60,IF(imput!AC23=imput!AC$2,0,60))</f>
        <v>60</v>
      </c>
      <c r="AD23" s="27">
        <f>IF(imput!AD23="",60,imput!AD23)</f>
        <v>60</v>
      </c>
      <c r="AE23" s="27">
        <f>IF(imput!AE23="",60,IF(imput!AE23=imput!AE$2,0,60))</f>
        <v>60</v>
      </c>
      <c r="AF23" s="27">
        <f>IF(imput!AF23="",60,imput!AF23)</f>
        <v>60</v>
      </c>
      <c r="AG23" s="40">
        <f t="shared" si="4"/>
        <v>120</v>
      </c>
      <c r="AH23" s="40">
        <f t="shared" si="5"/>
        <v>240</v>
      </c>
      <c r="AI23" s="41">
        <f t="shared" si="6"/>
        <v>15</v>
      </c>
      <c r="AJ23" s="45">
        <f>IF(imput!AJ23="",180,IF(imput!AJ23=imput!AJ$2,0,180))</f>
        <v>180</v>
      </c>
      <c r="AK23" s="27">
        <f>IF(imput!AK23="",180,IF(imput!AK23=imput!AK$2,0,180))</f>
        <v>180</v>
      </c>
      <c r="AL23" s="27">
        <f>IF(imput!AL23="",180,IF(imput!AL23=imput!AL$2,0,180))</f>
        <v>180</v>
      </c>
      <c r="AM23" s="40">
        <f t="shared" si="7"/>
        <v>540</v>
      </c>
      <c r="AN23" s="46">
        <f t="shared" si="8"/>
        <v>15</v>
      </c>
      <c r="AO23" s="44">
        <f t="shared" si="9"/>
        <v>2490</v>
      </c>
      <c r="AP23" s="41">
        <f t="shared" si="10"/>
        <v>15</v>
      </c>
    </row>
    <row r="24" spans="1:42">
      <c r="A24" s="5">
        <f>COUNTA(imput!A3:A23)</f>
        <v>14</v>
      </c>
      <c r="B24" s="5">
        <f>COUNTIF(imput!B3:B23,imput!B2)</f>
        <v>6</v>
      </c>
      <c r="C24" s="5">
        <f>COUNTIF(imput!C3:C23,imput!C2)</f>
        <v>11</v>
      </c>
      <c r="D24" s="5">
        <f>COUNTIF(imput!D3:D23,imput!D2)</f>
        <v>10</v>
      </c>
      <c r="E24" s="5">
        <f>COUNTIF(imput!E3:E23,imput!E2)</f>
        <v>9</v>
      </c>
      <c r="G24" s="5">
        <f>COUNTIF(imput!G3:G23,imput!G2)</f>
        <v>8</v>
      </c>
      <c r="H24" s="5">
        <f>COUNTIF(imput!H3:H23,imput!H2)</f>
        <v>1</v>
      </c>
      <c r="I24" s="5">
        <f>COUNTIF(imput!I3:I23,imput!I2)</f>
        <v>8</v>
      </c>
      <c r="J24" s="5">
        <f>COUNTIF(imput!J3:J23,imput!J2)</f>
        <v>6</v>
      </c>
      <c r="K24" s="5">
        <f>COUNTIF(imput!K3:K23,imput!K2)</f>
        <v>10</v>
      </c>
      <c r="M24" s="5">
        <f>COUNTIF(imput!M3:M23,imput!M2)</f>
        <v>10</v>
      </c>
      <c r="N24" s="5">
        <f>COUNTIF(imput!N3:N23,imput!N2)</f>
        <v>11</v>
      </c>
      <c r="O24" s="5">
        <f>COUNTIF(imput!O3:O23,imput!O2)</f>
        <v>13</v>
      </c>
      <c r="P24" s="5">
        <f>COUNTIF(imput!P3:P23,imput!P2)</f>
        <v>9</v>
      </c>
      <c r="Q24" s="5">
        <f>COUNTIF(imput!Q3:Q23,imput!Q2)</f>
        <v>9</v>
      </c>
      <c r="S24" s="5">
        <f>COUNTIF(imput!S3:S23,imput!S2)</f>
        <v>9</v>
      </c>
      <c r="T24" s="5">
        <f>COUNTIF(imput!T3:T23,imput!T2)</f>
        <v>5</v>
      </c>
      <c r="U24" s="5">
        <f>COUNTIF(imput!U3:U23,imput!U2)</f>
        <v>14</v>
      </c>
      <c r="V24" s="5">
        <f>COUNTIF(imput!V3:V23,imput!V2)</f>
        <v>14</v>
      </c>
      <c r="W24" s="5">
        <f>COUNTIF(imput!W3:W23,imput!W2)</f>
        <v>14</v>
      </c>
      <c r="AC24" s="5">
        <f>COUNTIF(imput!AC3:AC23,imput!AC2)</f>
        <v>14</v>
      </c>
      <c r="AE24" s="5">
        <f>COUNTIF(imput!AE3:AE23,imput!AE2)</f>
        <v>9</v>
      </c>
      <c r="AJ24" s="5">
        <f>COUNTIF(imput!AJ3:AJ23,imput!AJ2)</f>
        <v>13</v>
      </c>
      <c r="AK24" s="5">
        <f>COUNTIF(imput!AK3:AK23,imput!AK2)</f>
        <v>11</v>
      </c>
      <c r="AL24" s="5">
        <f>COUNTIF(imput!AL3:AL23,imput!AL2)</f>
        <v>12</v>
      </c>
    </row>
    <row r="25" spans="1:42">
      <c r="A25" s="5" t="s">
        <v>65</v>
      </c>
      <c r="B25" s="5">
        <f>100*B24/$A$24</f>
        <v>42.857142857142854</v>
      </c>
      <c r="C25" s="5">
        <f t="shared" ref="C25:AL25" si="11">100*C24/$A$24</f>
        <v>78.571428571428569</v>
      </c>
      <c r="D25" s="5">
        <f t="shared" si="11"/>
        <v>71.428571428571431</v>
      </c>
      <c r="E25" s="5">
        <f t="shared" si="11"/>
        <v>64.285714285714292</v>
      </c>
      <c r="F25" s="104">
        <f>AVERAGE(imput!F3:F23)</f>
        <v>64.785714285714292</v>
      </c>
      <c r="G25" s="5">
        <f t="shared" si="11"/>
        <v>57.142857142857146</v>
      </c>
      <c r="H25" s="5">
        <f t="shared" si="11"/>
        <v>7.1428571428571432</v>
      </c>
      <c r="I25" s="5">
        <f t="shared" si="11"/>
        <v>57.142857142857146</v>
      </c>
      <c r="J25" s="5">
        <f t="shared" si="11"/>
        <v>42.857142857142854</v>
      </c>
      <c r="K25" s="5">
        <f t="shared" si="11"/>
        <v>71.428571428571431</v>
      </c>
      <c r="L25" s="104">
        <f>AVERAGE(imput!L3:L23)</f>
        <v>87.428571428571431</v>
      </c>
      <c r="M25" s="5">
        <f t="shared" si="11"/>
        <v>71.428571428571431</v>
      </c>
      <c r="N25" s="5">
        <f t="shared" si="11"/>
        <v>78.571428571428569</v>
      </c>
      <c r="O25" s="5">
        <f t="shared" si="11"/>
        <v>92.857142857142861</v>
      </c>
      <c r="P25" s="5">
        <f t="shared" si="11"/>
        <v>64.285714285714292</v>
      </c>
      <c r="Q25" s="5">
        <f t="shared" si="11"/>
        <v>64.285714285714292</v>
      </c>
      <c r="R25" s="104">
        <f>AVERAGE(imput!R3:R23)</f>
        <v>67.357142857142861</v>
      </c>
      <c r="S25" s="5">
        <f t="shared" si="11"/>
        <v>64.285714285714292</v>
      </c>
      <c r="T25" s="5">
        <f t="shared" si="11"/>
        <v>35.714285714285715</v>
      </c>
      <c r="U25" s="5">
        <f t="shared" si="11"/>
        <v>100</v>
      </c>
      <c r="V25" s="5">
        <f t="shared" si="11"/>
        <v>100</v>
      </c>
      <c r="W25" s="5">
        <f t="shared" si="11"/>
        <v>100</v>
      </c>
      <c r="X25" s="104">
        <f>AVERAGE(imput!X3:X23)</f>
        <v>69.357142857142861</v>
      </c>
      <c r="Y25" s="104">
        <f>AVERAGE(Y3:Y23)</f>
        <v>477.61904761904759</v>
      </c>
      <c r="Z25" s="104">
        <f>AVERAGE(Z3:Z23)/45</f>
        <v>10.571428571428571</v>
      </c>
      <c r="AA25" s="104">
        <f>AVERAGE(AA3:AA23)</f>
        <v>953.33333333333337</v>
      </c>
      <c r="AC25" s="5">
        <f t="shared" si="11"/>
        <v>100</v>
      </c>
      <c r="AD25" s="104">
        <f>AVERAGE(AD3:AD23)</f>
        <v>30.333333333333332</v>
      </c>
      <c r="AE25" s="5">
        <f t="shared" si="11"/>
        <v>64.285714285714292</v>
      </c>
      <c r="AF25" s="104">
        <f>AVERAGE(AF3:AF23)</f>
        <v>29.476190476190474</v>
      </c>
      <c r="AG25" s="104">
        <f>AVERAGE(AG3:AG23)/60</f>
        <v>0.90476190476190477</v>
      </c>
      <c r="AH25" s="104">
        <f>AVERAGE(AH3:AH23)</f>
        <v>114.0952380952381</v>
      </c>
      <c r="AJ25" s="5">
        <f t="shared" si="11"/>
        <v>92.857142857142861</v>
      </c>
      <c r="AK25" s="5">
        <f t="shared" si="11"/>
        <v>78.571428571428569</v>
      </c>
      <c r="AL25" s="5">
        <f t="shared" si="11"/>
        <v>85.714285714285708</v>
      </c>
      <c r="AM25" s="104">
        <f>AVERAGE(AM3:AM23)/180</f>
        <v>1.2857142857142856</v>
      </c>
      <c r="AO25" s="104">
        <f>AVERAGE(AO3:AO23)</f>
        <v>1298.8571428571429</v>
      </c>
    </row>
  </sheetData>
  <phoneticPr fontId="1"/>
  <pageMargins left="0.7" right="0.7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23"/>
  <sheetViews>
    <sheetView zoomScale="115" zoomScaleNormal="11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C2" sqref="AC2"/>
    </sheetView>
  </sheetViews>
  <sheetFormatPr defaultRowHeight="13.5"/>
  <cols>
    <col min="1" max="1" width="11.625" style="5" customWidth="1"/>
    <col min="2" max="5" width="3.75" style="5" customWidth="1"/>
    <col min="6" max="6" width="5.5" style="5" bestFit="1" customWidth="1"/>
    <col min="7" max="11" width="3.75" style="5" customWidth="1"/>
    <col min="12" max="12" width="5.5" style="5" bestFit="1" customWidth="1"/>
    <col min="13" max="17" width="3.75" style="5" customWidth="1"/>
    <col min="18" max="18" width="5.5" style="5" bestFit="1" customWidth="1"/>
    <col min="19" max="23" width="3.75" style="5" customWidth="1"/>
    <col min="24" max="24" width="5.5" style="5" bestFit="1" customWidth="1"/>
    <col min="25" max="27" width="6.875" style="5" hidden="1" customWidth="1"/>
    <col min="28" max="28" width="5.625" style="5" hidden="1" customWidth="1"/>
    <col min="29" max="32" width="3.875" style="5" customWidth="1"/>
    <col min="33" max="34" width="6.875" style="5" hidden="1" customWidth="1"/>
    <col min="35" max="35" width="5.625" style="5" hidden="1" customWidth="1"/>
    <col min="36" max="36" width="4.5" style="5" customWidth="1"/>
    <col min="37" max="37" width="4.375" style="5" customWidth="1"/>
    <col min="38" max="38" width="4.5" style="5" customWidth="1"/>
    <col min="39" max="39" width="6.875" style="5" hidden="1" customWidth="1"/>
    <col min="40" max="40" width="5.625" style="5" hidden="1" customWidth="1"/>
    <col min="41" max="41" width="10" style="5" hidden="1" customWidth="1"/>
    <col min="42" max="42" width="6.125" style="5" hidden="1" customWidth="1"/>
    <col min="43" max="16384" width="9" style="5"/>
  </cols>
  <sheetData>
    <row r="1" spans="1:53" ht="14.25" thickBot="1">
      <c r="A1" s="5" t="s">
        <v>54</v>
      </c>
    </row>
    <row r="2" spans="1:53" ht="54.95" customHeight="1" thickBot="1">
      <c r="A2" s="17" t="s">
        <v>1</v>
      </c>
      <c r="B2" s="97" t="s">
        <v>63</v>
      </c>
      <c r="C2" s="98" t="s">
        <v>58</v>
      </c>
      <c r="D2" s="98" t="s">
        <v>60</v>
      </c>
      <c r="E2" s="98" t="s">
        <v>59</v>
      </c>
      <c r="F2" s="13" t="s">
        <v>43</v>
      </c>
      <c r="G2" s="99" t="s">
        <v>62</v>
      </c>
      <c r="H2" s="98" t="s">
        <v>58</v>
      </c>
      <c r="I2" s="98" t="s">
        <v>58</v>
      </c>
      <c r="J2" s="98" t="s">
        <v>57</v>
      </c>
      <c r="K2" s="98" t="s">
        <v>59</v>
      </c>
      <c r="L2" s="13" t="s">
        <v>24</v>
      </c>
      <c r="M2" s="100" t="s">
        <v>62</v>
      </c>
      <c r="N2" s="98" t="s">
        <v>57</v>
      </c>
      <c r="O2" s="98" t="s">
        <v>60</v>
      </c>
      <c r="P2" s="98" t="s">
        <v>58</v>
      </c>
      <c r="Q2" s="98" t="s">
        <v>58</v>
      </c>
      <c r="R2" s="29" t="s">
        <v>25</v>
      </c>
      <c r="S2" s="99" t="s">
        <v>62</v>
      </c>
      <c r="T2" s="98" t="s">
        <v>59</v>
      </c>
      <c r="U2" s="98" t="s">
        <v>60</v>
      </c>
      <c r="V2" s="98" t="s">
        <v>61</v>
      </c>
      <c r="W2" s="98" t="s">
        <v>58</v>
      </c>
      <c r="X2" s="13" t="s">
        <v>26</v>
      </c>
      <c r="Y2" s="32" t="s">
        <v>3</v>
      </c>
      <c r="Z2" s="12" t="s">
        <v>4</v>
      </c>
      <c r="AA2" s="12" t="s">
        <v>30</v>
      </c>
      <c r="AB2" s="35" t="s">
        <v>7</v>
      </c>
      <c r="AC2" s="101" t="s">
        <v>56</v>
      </c>
      <c r="AD2" s="12" t="s">
        <v>2</v>
      </c>
      <c r="AE2" s="102" t="s">
        <v>57</v>
      </c>
      <c r="AF2" s="12" t="s">
        <v>2</v>
      </c>
      <c r="AG2" s="14" t="s">
        <v>55</v>
      </c>
      <c r="AH2" s="12" t="s">
        <v>31</v>
      </c>
      <c r="AI2" s="13" t="s">
        <v>8</v>
      </c>
      <c r="AJ2" s="103" t="s">
        <v>58</v>
      </c>
      <c r="AK2" s="102" t="s">
        <v>58</v>
      </c>
      <c r="AL2" s="102" t="s">
        <v>58</v>
      </c>
      <c r="AM2" s="12" t="s">
        <v>32</v>
      </c>
      <c r="AN2" s="29" t="s">
        <v>9</v>
      </c>
      <c r="AO2" s="38" t="s">
        <v>33</v>
      </c>
      <c r="AP2" s="13" t="s">
        <v>10</v>
      </c>
    </row>
    <row r="3" spans="1:53" ht="26.1" customHeight="1">
      <c r="A3" s="18" t="s">
        <v>11</v>
      </c>
      <c r="B3" s="59" t="s">
        <v>68</v>
      </c>
      <c r="C3" s="71" t="s">
        <v>68</v>
      </c>
      <c r="D3" s="71" t="s">
        <v>69</v>
      </c>
      <c r="E3" s="71" t="s">
        <v>70</v>
      </c>
      <c r="F3" s="49">
        <v>62</v>
      </c>
      <c r="G3" s="73" t="s">
        <v>68</v>
      </c>
      <c r="H3" s="71" t="s">
        <v>67</v>
      </c>
      <c r="I3" s="71" t="s">
        <v>68</v>
      </c>
      <c r="J3" s="71" t="s">
        <v>71</v>
      </c>
      <c r="K3" s="71" t="s">
        <v>70</v>
      </c>
      <c r="L3" s="49">
        <v>87</v>
      </c>
      <c r="M3" s="74" t="s">
        <v>68</v>
      </c>
      <c r="N3" s="71" t="s">
        <v>67</v>
      </c>
      <c r="O3" s="71" t="s">
        <v>69</v>
      </c>
      <c r="P3" s="71" t="s">
        <v>68</v>
      </c>
      <c r="Q3" s="71" t="s">
        <v>68</v>
      </c>
      <c r="R3" s="49">
        <v>83</v>
      </c>
      <c r="S3" s="73" t="s">
        <v>68</v>
      </c>
      <c r="T3" s="71" t="s">
        <v>68</v>
      </c>
      <c r="U3" s="71" t="s">
        <v>69</v>
      </c>
      <c r="V3" s="71" t="s">
        <v>72</v>
      </c>
      <c r="W3" s="71" t="s">
        <v>68</v>
      </c>
      <c r="X3" s="49">
        <v>75</v>
      </c>
      <c r="Y3" s="51"/>
      <c r="Z3" s="52"/>
      <c r="AA3" s="52"/>
      <c r="AB3" s="53"/>
      <c r="AC3" s="73" t="s">
        <v>71</v>
      </c>
      <c r="AD3" s="54">
        <v>21</v>
      </c>
      <c r="AE3" s="71" t="s">
        <v>71</v>
      </c>
      <c r="AF3" s="54">
        <v>23</v>
      </c>
      <c r="AG3" s="52"/>
      <c r="AH3" s="52"/>
      <c r="AI3" s="55"/>
      <c r="AJ3" s="50" t="s">
        <v>68</v>
      </c>
      <c r="AK3" s="48" t="s">
        <v>68</v>
      </c>
      <c r="AL3" s="48" t="s">
        <v>70</v>
      </c>
      <c r="AM3" s="52"/>
      <c r="AN3" s="56"/>
      <c r="AO3" s="57"/>
      <c r="AP3" s="58"/>
    </row>
    <row r="4" spans="1:53" ht="26.1" customHeight="1">
      <c r="A4" s="19"/>
      <c r="B4" s="59"/>
      <c r="C4" s="71"/>
      <c r="D4" s="71"/>
      <c r="E4" s="71"/>
      <c r="F4" s="61"/>
      <c r="G4" s="73"/>
      <c r="H4" s="71"/>
      <c r="I4" s="71"/>
      <c r="J4" s="71"/>
      <c r="K4" s="71"/>
      <c r="L4" s="61"/>
      <c r="M4" s="74"/>
      <c r="N4" s="71"/>
      <c r="O4" s="71"/>
      <c r="P4" s="71"/>
      <c r="Q4" s="71"/>
      <c r="R4" s="61"/>
      <c r="S4" s="73"/>
      <c r="T4" s="71"/>
      <c r="U4" s="71"/>
      <c r="V4" s="71"/>
      <c r="W4" s="71"/>
      <c r="X4" s="61"/>
      <c r="Y4" s="63"/>
      <c r="Z4" s="64"/>
      <c r="AA4" s="64"/>
      <c r="AB4" s="65"/>
      <c r="AC4" s="73"/>
      <c r="AD4" s="66"/>
      <c r="AE4" s="71"/>
      <c r="AF4" s="66"/>
      <c r="AG4" s="64"/>
      <c r="AH4" s="64"/>
      <c r="AI4" s="67"/>
      <c r="AJ4" s="62"/>
      <c r="AK4" s="60"/>
      <c r="AL4" s="60"/>
      <c r="AM4" s="64"/>
      <c r="AN4" s="68"/>
      <c r="AO4" s="69"/>
      <c r="AP4" s="70"/>
    </row>
    <row r="5" spans="1:53" ht="26.1" customHeight="1">
      <c r="A5" s="19" t="s">
        <v>12</v>
      </c>
      <c r="B5" s="59" t="s">
        <v>70</v>
      </c>
      <c r="C5" s="71" t="s">
        <v>69</v>
      </c>
      <c r="D5" s="71" t="s">
        <v>69</v>
      </c>
      <c r="E5" s="71" t="s">
        <v>70</v>
      </c>
      <c r="F5" s="61">
        <v>68</v>
      </c>
      <c r="G5" s="73" t="s">
        <v>67</v>
      </c>
      <c r="H5" s="71" t="s">
        <v>69</v>
      </c>
      <c r="I5" s="71" t="s">
        <v>68</v>
      </c>
      <c r="J5" s="71" t="s">
        <v>71</v>
      </c>
      <c r="K5" s="71" t="s">
        <v>70</v>
      </c>
      <c r="L5" s="61">
        <v>151</v>
      </c>
      <c r="M5" s="74" t="s">
        <v>70</v>
      </c>
      <c r="N5" s="71" t="s">
        <v>67</v>
      </c>
      <c r="O5" s="71" t="s">
        <v>71</v>
      </c>
      <c r="P5" s="71" t="s">
        <v>70</v>
      </c>
      <c r="Q5" s="71" t="s">
        <v>68</v>
      </c>
      <c r="R5" s="61">
        <v>62</v>
      </c>
      <c r="S5" s="73" t="s">
        <v>67</v>
      </c>
      <c r="T5" s="71" t="s">
        <v>68</v>
      </c>
      <c r="U5" s="71" t="s">
        <v>69</v>
      </c>
      <c r="V5" s="71" t="s">
        <v>72</v>
      </c>
      <c r="W5" s="71" t="s">
        <v>68</v>
      </c>
      <c r="X5" s="61">
        <v>116</v>
      </c>
      <c r="Y5" s="63"/>
      <c r="Z5" s="64"/>
      <c r="AA5" s="64"/>
      <c r="AB5" s="65"/>
      <c r="AC5" s="73" t="s">
        <v>71</v>
      </c>
      <c r="AD5" s="66">
        <v>25</v>
      </c>
      <c r="AE5" s="71" t="s">
        <v>71</v>
      </c>
      <c r="AF5" s="66">
        <v>19</v>
      </c>
      <c r="AG5" s="64"/>
      <c r="AH5" s="64"/>
      <c r="AI5" s="67"/>
      <c r="AJ5" s="62" t="s">
        <v>68</v>
      </c>
      <c r="AK5" s="60" t="s">
        <v>68</v>
      </c>
      <c r="AL5" s="60" t="s">
        <v>68</v>
      </c>
      <c r="AM5" s="64"/>
      <c r="AN5" s="68"/>
      <c r="AO5" s="69"/>
      <c r="AP5" s="70"/>
    </row>
    <row r="6" spans="1:53" ht="26.1" customHeight="1">
      <c r="A6" s="19" t="s">
        <v>13</v>
      </c>
      <c r="B6" s="59" t="s">
        <v>74</v>
      </c>
      <c r="C6" s="71" t="s">
        <v>74</v>
      </c>
      <c r="D6" s="71" t="s">
        <v>74</v>
      </c>
      <c r="E6" s="71" t="s">
        <v>74</v>
      </c>
      <c r="F6" s="61">
        <v>180</v>
      </c>
      <c r="G6" s="73" t="s">
        <v>74</v>
      </c>
      <c r="H6" s="71" t="s">
        <v>74</v>
      </c>
      <c r="I6" s="71" t="s">
        <v>74</v>
      </c>
      <c r="J6" s="71" t="s">
        <v>74</v>
      </c>
      <c r="K6" s="71" t="s">
        <v>74</v>
      </c>
      <c r="L6" s="61">
        <v>225</v>
      </c>
      <c r="M6" s="74" t="s">
        <v>69</v>
      </c>
      <c r="N6" s="71" t="s">
        <v>68</v>
      </c>
      <c r="O6" s="71" t="s">
        <v>69</v>
      </c>
      <c r="P6" s="71" t="s">
        <v>72</v>
      </c>
      <c r="Q6" s="71" t="s">
        <v>71</v>
      </c>
      <c r="R6" s="61">
        <v>73</v>
      </c>
      <c r="S6" s="73" t="s">
        <v>68</v>
      </c>
      <c r="T6" s="71" t="s">
        <v>70</v>
      </c>
      <c r="U6" s="71" t="s">
        <v>69</v>
      </c>
      <c r="V6" s="71" t="s">
        <v>73</v>
      </c>
      <c r="W6" s="71" t="s">
        <v>68</v>
      </c>
      <c r="X6" s="61">
        <v>54</v>
      </c>
      <c r="Y6" s="63"/>
      <c r="Z6" s="64"/>
      <c r="AA6" s="64"/>
      <c r="AB6" s="65"/>
      <c r="AC6" s="73" t="s">
        <v>71</v>
      </c>
      <c r="AD6" s="66">
        <v>19</v>
      </c>
      <c r="AE6" s="71" t="s">
        <v>67</v>
      </c>
      <c r="AF6" s="66">
        <v>24</v>
      </c>
      <c r="AG6" s="64"/>
      <c r="AH6" s="64"/>
      <c r="AI6" s="67"/>
      <c r="AJ6" s="62" t="s">
        <v>68</v>
      </c>
      <c r="AK6" s="60" t="s">
        <v>68</v>
      </c>
      <c r="AL6" s="60" t="s">
        <v>68</v>
      </c>
      <c r="AM6" s="64"/>
      <c r="AN6" s="68"/>
      <c r="AO6" s="69"/>
      <c r="AP6" s="70"/>
    </row>
    <row r="7" spans="1:53" ht="26.1" customHeight="1">
      <c r="A7" s="19" t="s">
        <v>18</v>
      </c>
      <c r="B7" s="59" t="s">
        <v>70</v>
      </c>
      <c r="C7" s="71" t="s">
        <v>68</v>
      </c>
      <c r="D7" s="71" t="s">
        <v>69</v>
      </c>
      <c r="E7" s="71" t="s">
        <v>68</v>
      </c>
      <c r="F7" s="61">
        <v>39</v>
      </c>
      <c r="G7" s="73" t="s">
        <v>68</v>
      </c>
      <c r="H7" s="71" t="s">
        <v>69</v>
      </c>
      <c r="I7" s="71" t="s">
        <v>67</v>
      </c>
      <c r="J7" s="71" t="s">
        <v>68</v>
      </c>
      <c r="K7" s="71" t="s">
        <v>68</v>
      </c>
      <c r="L7" s="61">
        <v>89</v>
      </c>
      <c r="M7" s="74" t="s">
        <v>68</v>
      </c>
      <c r="N7" s="71" t="s">
        <v>67</v>
      </c>
      <c r="O7" s="71" t="s">
        <v>69</v>
      </c>
      <c r="P7" s="71" t="s">
        <v>70</v>
      </c>
      <c r="Q7" s="71" t="s">
        <v>68</v>
      </c>
      <c r="R7" s="61">
        <v>63</v>
      </c>
      <c r="S7" s="73" t="s">
        <v>70</v>
      </c>
      <c r="T7" s="71" t="s">
        <v>70</v>
      </c>
      <c r="U7" s="71" t="s">
        <v>69</v>
      </c>
      <c r="V7" s="71" t="s">
        <v>72</v>
      </c>
      <c r="W7" s="71" t="s">
        <v>68</v>
      </c>
      <c r="X7" s="61">
        <v>86</v>
      </c>
      <c r="Y7" s="63"/>
      <c r="Z7" s="64"/>
      <c r="AA7" s="64"/>
      <c r="AB7" s="65"/>
      <c r="AC7" s="73" t="s">
        <v>71</v>
      </c>
      <c r="AD7" s="66">
        <v>18</v>
      </c>
      <c r="AE7" s="71" t="s">
        <v>67</v>
      </c>
      <c r="AF7" s="66">
        <v>12</v>
      </c>
      <c r="AG7" s="64"/>
      <c r="AH7" s="64"/>
      <c r="AI7" s="67"/>
      <c r="AJ7" s="62" t="s">
        <v>68</v>
      </c>
      <c r="AK7" s="60" t="s">
        <v>68</v>
      </c>
      <c r="AL7" s="60" t="s">
        <v>68</v>
      </c>
      <c r="AM7" s="64"/>
      <c r="AN7" s="68"/>
      <c r="AO7" s="69"/>
      <c r="AP7" s="70"/>
      <c r="AS7" s="6"/>
      <c r="AT7" s="6"/>
      <c r="AU7" s="7"/>
      <c r="AY7" s="6"/>
      <c r="BA7" s="8"/>
    </row>
    <row r="8" spans="1:53" ht="26.1" customHeight="1">
      <c r="A8" s="19" t="s">
        <v>19</v>
      </c>
      <c r="B8" s="59" t="s">
        <v>68</v>
      </c>
      <c r="C8" s="71" t="s">
        <v>68</v>
      </c>
      <c r="D8" s="71" t="s">
        <v>69</v>
      </c>
      <c r="E8" s="71" t="s">
        <v>70</v>
      </c>
      <c r="F8" s="72">
        <v>44</v>
      </c>
      <c r="G8" s="73" t="s">
        <v>68</v>
      </c>
      <c r="H8" s="71" t="s">
        <v>69</v>
      </c>
      <c r="I8" s="71" t="s">
        <v>68</v>
      </c>
      <c r="J8" s="71" t="s">
        <v>71</v>
      </c>
      <c r="K8" s="71" t="s">
        <v>70</v>
      </c>
      <c r="L8" s="72">
        <v>73</v>
      </c>
      <c r="M8" s="74" t="s">
        <v>68</v>
      </c>
      <c r="N8" s="71" t="s">
        <v>67</v>
      </c>
      <c r="O8" s="71" t="s">
        <v>69</v>
      </c>
      <c r="P8" s="71" t="s">
        <v>68</v>
      </c>
      <c r="Q8" s="71" t="s">
        <v>68</v>
      </c>
      <c r="R8" s="72">
        <v>48</v>
      </c>
      <c r="S8" s="73" t="s">
        <v>70</v>
      </c>
      <c r="T8" s="71" t="s">
        <v>68</v>
      </c>
      <c r="U8" s="71" t="s">
        <v>69</v>
      </c>
      <c r="V8" s="71" t="s">
        <v>72</v>
      </c>
      <c r="W8" s="71" t="s">
        <v>68</v>
      </c>
      <c r="X8" s="72">
        <v>81</v>
      </c>
      <c r="Y8" s="76"/>
      <c r="Z8" s="77"/>
      <c r="AA8" s="77"/>
      <c r="AB8" s="78"/>
      <c r="AC8" s="73" t="s">
        <v>71</v>
      </c>
      <c r="AD8" s="79">
        <v>12</v>
      </c>
      <c r="AE8" s="71" t="s">
        <v>67</v>
      </c>
      <c r="AF8" s="79">
        <v>13</v>
      </c>
      <c r="AG8" s="77"/>
      <c r="AH8" s="77"/>
      <c r="AI8" s="80"/>
      <c r="AJ8" s="62" t="s">
        <v>68</v>
      </c>
      <c r="AK8" s="60" t="s">
        <v>68</v>
      </c>
      <c r="AL8" s="60" t="s">
        <v>68</v>
      </c>
      <c r="AM8" s="77"/>
      <c r="AN8" s="81"/>
      <c r="AO8" s="82"/>
      <c r="AP8" s="83"/>
    </row>
    <row r="9" spans="1:53" ht="26.1" customHeight="1">
      <c r="A9" s="19" t="s">
        <v>16</v>
      </c>
      <c r="B9" s="59" t="s">
        <v>67</v>
      </c>
      <c r="C9" s="71" t="s">
        <v>68</v>
      </c>
      <c r="D9" s="71" t="s">
        <v>71</v>
      </c>
      <c r="E9" s="71" t="s">
        <v>70</v>
      </c>
      <c r="F9" s="72">
        <v>39</v>
      </c>
      <c r="G9" s="73" t="s">
        <v>68</v>
      </c>
      <c r="H9" s="71" t="s">
        <v>69</v>
      </c>
      <c r="I9" s="71" t="s">
        <v>68</v>
      </c>
      <c r="J9" s="71" t="s">
        <v>71</v>
      </c>
      <c r="K9" s="71" t="s">
        <v>70</v>
      </c>
      <c r="L9" s="72">
        <v>65</v>
      </c>
      <c r="M9" s="74" t="s">
        <v>69</v>
      </c>
      <c r="N9" s="71" t="s">
        <v>67</v>
      </c>
      <c r="O9" s="71" t="s">
        <v>69</v>
      </c>
      <c r="P9" s="71" t="s">
        <v>68</v>
      </c>
      <c r="Q9" s="71" t="s">
        <v>68</v>
      </c>
      <c r="R9" s="72">
        <v>63</v>
      </c>
      <c r="S9" s="73" t="s">
        <v>68</v>
      </c>
      <c r="T9" s="71" t="s">
        <v>67</v>
      </c>
      <c r="U9" s="71" t="s">
        <v>69</v>
      </c>
      <c r="V9" s="71" t="s">
        <v>72</v>
      </c>
      <c r="W9" s="71" t="s">
        <v>68</v>
      </c>
      <c r="X9" s="72">
        <v>85</v>
      </c>
      <c r="Y9" s="76"/>
      <c r="Z9" s="77"/>
      <c r="AA9" s="77"/>
      <c r="AB9" s="78"/>
      <c r="AC9" s="73" t="s">
        <v>71</v>
      </c>
      <c r="AD9" s="79">
        <v>16</v>
      </c>
      <c r="AE9" s="71" t="s">
        <v>67</v>
      </c>
      <c r="AF9" s="79">
        <v>23</v>
      </c>
      <c r="AG9" s="77"/>
      <c r="AH9" s="77"/>
      <c r="AI9" s="80"/>
      <c r="AJ9" s="62" t="s">
        <v>68</v>
      </c>
      <c r="AK9" s="60" t="s">
        <v>68</v>
      </c>
      <c r="AL9" s="60" t="s">
        <v>68</v>
      </c>
      <c r="AM9" s="77"/>
      <c r="AN9" s="81"/>
      <c r="AO9" s="82"/>
      <c r="AP9" s="83"/>
    </row>
    <row r="10" spans="1:53" ht="26.1" customHeight="1">
      <c r="A10" s="19" t="s">
        <v>17</v>
      </c>
      <c r="B10" s="59" t="s">
        <v>67</v>
      </c>
      <c r="C10" s="71" t="s">
        <v>68</v>
      </c>
      <c r="D10" s="71" t="s">
        <v>69</v>
      </c>
      <c r="E10" s="71" t="s">
        <v>70</v>
      </c>
      <c r="F10" s="72">
        <v>27</v>
      </c>
      <c r="G10" s="73" t="s">
        <v>71</v>
      </c>
      <c r="H10" s="71" t="s">
        <v>68</v>
      </c>
      <c r="I10" s="71" t="s">
        <v>68</v>
      </c>
      <c r="J10" s="71" t="s">
        <v>71</v>
      </c>
      <c r="K10" s="71" t="s">
        <v>70</v>
      </c>
      <c r="L10" s="72">
        <v>52</v>
      </c>
      <c r="M10" s="74" t="s">
        <v>68</v>
      </c>
      <c r="N10" s="71" t="s">
        <v>67</v>
      </c>
      <c r="O10" s="71" t="s">
        <v>69</v>
      </c>
      <c r="P10" s="71" t="s">
        <v>68</v>
      </c>
      <c r="Q10" s="71" t="s">
        <v>71</v>
      </c>
      <c r="R10" s="72">
        <v>61</v>
      </c>
      <c r="S10" s="73" t="s">
        <v>68</v>
      </c>
      <c r="T10" s="71" t="s">
        <v>70</v>
      </c>
      <c r="U10" s="71" t="s">
        <v>69</v>
      </c>
      <c r="V10" s="71" t="s">
        <v>72</v>
      </c>
      <c r="W10" s="71" t="s">
        <v>68</v>
      </c>
      <c r="X10" s="72">
        <v>35</v>
      </c>
      <c r="Y10" s="76"/>
      <c r="Z10" s="77"/>
      <c r="AA10" s="77"/>
      <c r="AB10" s="78"/>
      <c r="AC10" s="73" t="s">
        <v>71</v>
      </c>
      <c r="AD10" s="79">
        <v>8</v>
      </c>
      <c r="AE10" s="71" t="s">
        <v>67</v>
      </c>
      <c r="AF10" s="79">
        <v>4</v>
      </c>
      <c r="AG10" s="77"/>
      <c r="AH10" s="77"/>
      <c r="AI10" s="80"/>
      <c r="AJ10" s="62" t="s">
        <v>68</v>
      </c>
      <c r="AK10" s="60" t="s">
        <v>68</v>
      </c>
      <c r="AL10" s="60" t="s">
        <v>68</v>
      </c>
      <c r="AM10" s="77"/>
      <c r="AN10" s="81"/>
      <c r="AO10" s="82"/>
      <c r="AP10" s="83"/>
    </row>
    <row r="11" spans="1:53" ht="26.1" customHeight="1">
      <c r="A11" s="19" t="s">
        <v>14</v>
      </c>
      <c r="B11" s="59" t="s">
        <v>67</v>
      </c>
      <c r="C11" s="71" t="s">
        <v>68</v>
      </c>
      <c r="D11" s="71" t="s">
        <v>69</v>
      </c>
      <c r="E11" s="71" t="s">
        <v>70</v>
      </c>
      <c r="F11" s="72">
        <v>66</v>
      </c>
      <c r="G11" s="73" t="s">
        <v>70</v>
      </c>
      <c r="H11" s="71" t="s">
        <v>69</v>
      </c>
      <c r="I11" s="71" t="s">
        <v>68</v>
      </c>
      <c r="J11" s="71" t="s">
        <v>67</v>
      </c>
      <c r="K11" s="71" t="s">
        <v>70</v>
      </c>
      <c r="L11" s="72">
        <v>65</v>
      </c>
      <c r="M11" s="74" t="s">
        <v>68</v>
      </c>
      <c r="N11" s="71" t="s">
        <v>68</v>
      </c>
      <c r="O11" s="71" t="s">
        <v>69</v>
      </c>
      <c r="P11" s="71" t="s">
        <v>68</v>
      </c>
      <c r="Q11" s="71" t="s">
        <v>68</v>
      </c>
      <c r="R11" s="72">
        <v>51</v>
      </c>
      <c r="S11" s="73" t="s">
        <v>68</v>
      </c>
      <c r="T11" s="71" t="s">
        <v>68</v>
      </c>
      <c r="U11" s="71" t="s">
        <v>69</v>
      </c>
      <c r="V11" s="71" t="s">
        <v>72</v>
      </c>
      <c r="W11" s="71" t="s">
        <v>68</v>
      </c>
      <c r="X11" s="72">
        <v>67</v>
      </c>
      <c r="Y11" s="76"/>
      <c r="Z11" s="77"/>
      <c r="AA11" s="77"/>
      <c r="AB11" s="78"/>
      <c r="AC11" s="73" t="s">
        <v>71</v>
      </c>
      <c r="AD11" s="79">
        <v>31</v>
      </c>
      <c r="AE11" s="71" t="s">
        <v>67</v>
      </c>
      <c r="AF11" s="79">
        <v>16</v>
      </c>
      <c r="AG11" s="77"/>
      <c r="AH11" s="77"/>
      <c r="AI11" s="80"/>
      <c r="AJ11" s="62" t="s">
        <v>68</v>
      </c>
      <c r="AK11" s="60" t="s">
        <v>72</v>
      </c>
      <c r="AL11" s="60" t="s">
        <v>68</v>
      </c>
      <c r="AM11" s="77"/>
      <c r="AN11" s="81"/>
      <c r="AO11" s="82"/>
      <c r="AP11" s="83"/>
    </row>
    <row r="12" spans="1:53" ht="26.1" customHeight="1">
      <c r="A12" s="19" t="s">
        <v>15</v>
      </c>
      <c r="B12" s="59" t="s">
        <v>71</v>
      </c>
      <c r="C12" s="71" t="s">
        <v>72</v>
      </c>
      <c r="D12" s="71" t="s">
        <v>68</v>
      </c>
      <c r="E12" s="71" t="s">
        <v>67</v>
      </c>
      <c r="F12" s="72">
        <v>51</v>
      </c>
      <c r="G12" s="73" t="s">
        <v>68</v>
      </c>
      <c r="H12" s="71" t="s">
        <v>67</v>
      </c>
      <c r="I12" s="71" t="s">
        <v>71</v>
      </c>
      <c r="J12" s="71" t="s">
        <v>67</v>
      </c>
      <c r="K12" s="71" t="s">
        <v>68</v>
      </c>
      <c r="L12" s="72">
        <v>103</v>
      </c>
      <c r="M12" s="74" t="s">
        <v>69</v>
      </c>
      <c r="N12" s="71" t="s">
        <v>67</v>
      </c>
      <c r="O12" s="71" t="s">
        <v>69</v>
      </c>
      <c r="P12" s="71" t="s">
        <v>68</v>
      </c>
      <c r="Q12" s="71" t="s">
        <v>68</v>
      </c>
      <c r="R12" s="72">
        <v>86</v>
      </c>
      <c r="S12" s="73" t="s">
        <v>70</v>
      </c>
      <c r="T12" s="71" t="s">
        <v>68</v>
      </c>
      <c r="U12" s="71" t="s">
        <v>69</v>
      </c>
      <c r="V12" s="71" t="s">
        <v>72</v>
      </c>
      <c r="W12" s="71" t="s">
        <v>68</v>
      </c>
      <c r="X12" s="72">
        <v>88</v>
      </c>
      <c r="Y12" s="76"/>
      <c r="Z12" s="77"/>
      <c r="AA12" s="77"/>
      <c r="AB12" s="78"/>
      <c r="AC12" s="73" t="s">
        <v>71</v>
      </c>
      <c r="AD12" s="79">
        <v>13</v>
      </c>
      <c r="AE12" s="71" t="s">
        <v>72</v>
      </c>
      <c r="AF12" s="79">
        <v>14</v>
      </c>
      <c r="AG12" s="77"/>
      <c r="AH12" s="77"/>
      <c r="AI12" s="80"/>
      <c r="AJ12" s="62" t="s">
        <v>68</v>
      </c>
      <c r="AK12" s="60" t="s">
        <v>68</v>
      </c>
      <c r="AL12" s="60" t="s">
        <v>70</v>
      </c>
      <c r="AM12" s="77"/>
      <c r="AN12" s="81"/>
      <c r="AO12" s="82"/>
      <c r="AP12" s="83"/>
    </row>
    <row r="13" spans="1:53" ht="26.1" customHeight="1">
      <c r="A13" s="19" t="s">
        <v>20</v>
      </c>
      <c r="B13" s="59" t="s">
        <v>67</v>
      </c>
      <c r="C13" s="71" t="s">
        <v>68</v>
      </c>
      <c r="D13" s="71" t="s">
        <v>72</v>
      </c>
      <c r="E13" s="71" t="s">
        <v>70</v>
      </c>
      <c r="F13" s="72">
        <v>117</v>
      </c>
      <c r="G13" s="73" t="s">
        <v>75</v>
      </c>
      <c r="H13" s="71" t="s">
        <v>76</v>
      </c>
      <c r="I13" s="71" t="s">
        <v>76</v>
      </c>
      <c r="J13" s="71" t="s">
        <v>77</v>
      </c>
      <c r="K13" s="71" t="s">
        <v>78</v>
      </c>
      <c r="L13" s="72">
        <v>109</v>
      </c>
      <c r="M13" s="74" t="s">
        <v>68</v>
      </c>
      <c r="N13" s="71" t="s">
        <v>68</v>
      </c>
      <c r="O13" s="71" t="s">
        <v>69</v>
      </c>
      <c r="P13" s="71" t="s">
        <v>70</v>
      </c>
      <c r="Q13" s="71" t="s">
        <v>71</v>
      </c>
      <c r="R13" s="72">
        <v>91</v>
      </c>
      <c r="S13" s="73" t="s">
        <v>70</v>
      </c>
      <c r="T13" s="71" t="s">
        <v>68</v>
      </c>
      <c r="U13" s="71" t="s">
        <v>69</v>
      </c>
      <c r="V13" s="71" t="s">
        <v>72</v>
      </c>
      <c r="W13" s="71" t="s">
        <v>68</v>
      </c>
      <c r="X13" s="72">
        <v>99</v>
      </c>
      <c r="Y13" s="76"/>
      <c r="Z13" s="77"/>
      <c r="AA13" s="77"/>
      <c r="AB13" s="78"/>
      <c r="AC13" s="73" t="s">
        <v>71</v>
      </c>
      <c r="AD13" s="79">
        <v>19</v>
      </c>
      <c r="AE13" s="71" t="s">
        <v>72</v>
      </c>
      <c r="AF13" s="79">
        <v>13</v>
      </c>
      <c r="AG13" s="77"/>
      <c r="AH13" s="77"/>
      <c r="AI13" s="80"/>
      <c r="AJ13" s="62" t="s">
        <v>68</v>
      </c>
      <c r="AK13" s="60" t="s">
        <v>72</v>
      </c>
      <c r="AL13" s="60" t="s">
        <v>68</v>
      </c>
      <c r="AM13" s="77"/>
      <c r="AN13" s="81"/>
      <c r="AO13" s="82"/>
      <c r="AP13" s="83"/>
    </row>
    <row r="14" spans="1:53" ht="26.1" customHeight="1">
      <c r="A14" s="19" t="s">
        <v>21</v>
      </c>
      <c r="B14" s="59" t="s">
        <v>67</v>
      </c>
      <c r="C14" s="71" t="s">
        <v>68</v>
      </c>
      <c r="D14" s="71" t="s">
        <v>69</v>
      </c>
      <c r="E14" s="71" t="s">
        <v>70</v>
      </c>
      <c r="F14" s="72">
        <v>35</v>
      </c>
      <c r="G14" s="73" t="s">
        <v>68</v>
      </c>
      <c r="H14" s="71" t="s">
        <v>69</v>
      </c>
      <c r="I14" s="71" t="s">
        <v>68</v>
      </c>
      <c r="J14" s="71" t="s">
        <v>67</v>
      </c>
      <c r="K14" s="71" t="s">
        <v>70</v>
      </c>
      <c r="L14" s="72">
        <v>51</v>
      </c>
      <c r="M14" s="74" t="s">
        <v>68</v>
      </c>
      <c r="N14" s="71" t="s">
        <v>67</v>
      </c>
      <c r="O14" s="71" t="s">
        <v>69</v>
      </c>
      <c r="P14" s="71" t="s">
        <v>68</v>
      </c>
      <c r="Q14" s="71" t="s">
        <v>71</v>
      </c>
      <c r="R14" s="72">
        <v>41</v>
      </c>
      <c r="S14" s="73" t="s">
        <v>68</v>
      </c>
      <c r="T14" s="71" t="s">
        <v>70</v>
      </c>
      <c r="U14" s="71" t="s">
        <v>69</v>
      </c>
      <c r="V14" s="71" t="s">
        <v>72</v>
      </c>
      <c r="W14" s="71" t="s">
        <v>68</v>
      </c>
      <c r="X14" s="72">
        <v>32</v>
      </c>
      <c r="Y14" s="76"/>
      <c r="Z14" s="77"/>
      <c r="AA14" s="77"/>
      <c r="AB14" s="78"/>
      <c r="AC14" s="73" t="s">
        <v>71</v>
      </c>
      <c r="AD14" s="79">
        <v>12</v>
      </c>
      <c r="AE14" s="71" t="s">
        <v>70</v>
      </c>
      <c r="AF14" s="79">
        <v>7</v>
      </c>
      <c r="AG14" s="77"/>
      <c r="AH14" s="77"/>
      <c r="AI14" s="80"/>
      <c r="AJ14" s="62" t="s">
        <v>68</v>
      </c>
      <c r="AK14" s="60" t="s">
        <v>68</v>
      </c>
      <c r="AL14" s="60" t="s">
        <v>68</v>
      </c>
      <c r="AM14" s="77"/>
      <c r="AN14" s="81"/>
      <c r="AO14" s="82"/>
      <c r="AP14" s="83"/>
    </row>
    <row r="15" spans="1:53" ht="26.1" customHeight="1">
      <c r="A15" s="19" t="s">
        <v>23</v>
      </c>
      <c r="B15" s="59" t="s">
        <v>70</v>
      </c>
      <c r="C15" s="71" t="s">
        <v>68</v>
      </c>
      <c r="D15" s="71" t="s">
        <v>69</v>
      </c>
      <c r="E15" s="71" t="s">
        <v>68</v>
      </c>
      <c r="F15" s="72">
        <v>23</v>
      </c>
      <c r="G15" s="73" t="s">
        <v>70</v>
      </c>
      <c r="H15" s="71" t="s">
        <v>69</v>
      </c>
      <c r="I15" s="71" t="s">
        <v>68</v>
      </c>
      <c r="J15" s="71" t="s">
        <v>67</v>
      </c>
      <c r="K15" s="71" t="s">
        <v>70</v>
      </c>
      <c r="L15" s="72">
        <v>27</v>
      </c>
      <c r="M15" s="74" t="s">
        <v>68</v>
      </c>
      <c r="N15" s="71" t="s">
        <v>67</v>
      </c>
      <c r="O15" s="71" t="s">
        <v>69</v>
      </c>
      <c r="P15" s="71" t="s">
        <v>72</v>
      </c>
      <c r="Q15" s="71" t="s">
        <v>68</v>
      </c>
      <c r="R15" s="72">
        <v>24</v>
      </c>
      <c r="S15" s="73" t="s">
        <v>68</v>
      </c>
      <c r="T15" s="71" t="s">
        <v>68</v>
      </c>
      <c r="U15" s="71" t="s">
        <v>69</v>
      </c>
      <c r="V15" s="71" t="s">
        <v>72</v>
      </c>
      <c r="W15" s="71" t="s">
        <v>68</v>
      </c>
      <c r="X15" s="72">
        <v>26</v>
      </c>
      <c r="Y15" s="76"/>
      <c r="Z15" s="77"/>
      <c r="AA15" s="77"/>
      <c r="AB15" s="78"/>
      <c r="AC15" s="73" t="s">
        <v>71</v>
      </c>
      <c r="AD15" s="79">
        <v>3</v>
      </c>
      <c r="AE15" s="71" t="s">
        <v>67</v>
      </c>
      <c r="AF15" s="79">
        <v>3</v>
      </c>
      <c r="AG15" s="77"/>
      <c r="AH15" s="77"/>
      <c r="AI15" s="80"/>
      <c r="AJ15" s="62" t="s">
        <v>68</v>
      </c>
      <c r="AK15" s="60" t="s">
        <v>68</v>
      </c>
      <c r="AL15" s="60" t="s">
        <v>68</v>
      </c>
      <c r="AM15" s="77"/>
      <c r="AN15" s="81"/>
      <c r="AO15" s="82"/>
      <c r="AP15" s="83"/>
    </row>
    <row r="16" spans="1:53" ht="26.1" customHeight="1">
      <c r="A16" s="19" t="s">
        <v>22</v>
      </c>
      <c r="B16" s="59" t="s">
        <v>67</v>
      </c>
      <c r="C16" s="71" t="s">
        <v>68</v>
      </c>
      <c r="D16" s="71" t="s">
        <v>69</v>
      </c>
      <c r="E16" s="71" t="s">
        <v>70</v>
      </c>
      <c r="F16" s="72">
        <v>96</v>
      </c>
      <c r="G16" s="73" t="s">
        <v>67</v>
      </c>
      <c r="H16" s="71" t="s">
        <v>69</v>
      </c>
      <c r="I16" s="71" t="s">
        <v>71</v>
      </c>
      <c r="J16" s="71" t="s">
        <v>68</v>
      </c>
      <c r="K16" s="71" t="s">
        <v>70</v>
      </c>
      <c r="L16" s="72">
        <v>83</v>
      </c>
      <c r="M16" s="74" t="s">
        <v>68</v>
      </c>
      <c r="N16" s="71" t="s">
        <v>67</v>
      </c>
      <c r="O16" s="71" t="s">
        <v>69</v>
      </c>
      <c r="P16" s="71" t="s">
        <v>68</v>
      </c>
      <c r="Q16" s="71" t="s">
        <v>71</v>
      </c>
      <c r="R16" s="72">
        <v>164</v>
      </c>
      <c r="S16" s="73" t="s">
        <v>68</v>
      </c>
      <c r="T16" s="71" t="s">
        <v>68</v>
      </c>
      <c r="U16" s="71" t="s">
        <v>69</v>
      </c>
      <c r="V16" s="71" t="s">
        <v>72</v>
      </c>
      <c r="W16" s="71" t="s">
        <v>68</v>
      </c>
      <c r="X16" s="72">
        <v>92</v>
      </c>
      <c r="Y16" s="76"/>
      <c r="Z16" s="77"/>
      <c r="AA16" s="77"/>
      <c r="AB16" s="78"/>
      <c r="AC16" s="73" t="s">
        <v>71</v>
      </c>
      <c r="AD16" s="79">
        <v>16</v>
      </c>
      <c r="AE16" s="71" t="s">
        <v>67</v>
      </c>
      <c r="AF16" s="79">
        <v>25</v>
      </c>
      <c r="AG16" s="77"/>
      <c r="AH16" s="77"/>
      <c r="AI16" s="80"/>
      <c r="AJ16" s="62" t="s">
        <v>70</v>
      </c>
      <c r="AK16" s="60" t="s">
        <v>72</v>
      </c>
      <c r="AL16" s="60" t="s">
        <v>68</v>
      </c>
      <c r="AM16" s="77"/>
      <c r="AN16" s="81"/>
      <c r="AO16" s="82"/>
      <c r="AP16" s="83"/>
    </row>
    <row r="17" spans="1:42" ht="26.1" customHeight="1">
      <c r="A17" s="19" t="s">
        <v>64</v>
      </c>
      <c r="B17" s="59" t="s">
        <v>70</v>
      </c>
      <c r="C17" s="71" t="s">
        <v>68</v>
      </c>
      <c r="D17" s="71" t="s">
        <v>69</v>
      </c>
      <c r="E17" s="71" t="s">
        <v>68</v>
      </c>
      <c r="F17" s="72">
        <v>60</v>
      </c>
      <c r="G17" s="73" t="s">
        <v>68</v>
      </c>
      <c r="H17" s="71" t="s">
        <v>69</v>
      </c>
      <c r="I17" s="71" t="s">
        <v>67</v>
      </c>
      <c r="J17" s="71" t="s">
        <v>67</v>
      </c>
      <c r="K17" s="71" t="s">
        <v>70</v>
      </c>
      <c r="L17" s="72">
        <v>44</v>
      </c>
      <c r="M17" s="74" t="s">
        <v>68</v>
      </c>
      <c r="N17" s="71" t="s">
        <v>67</v>
      </c>
      <c r="O17" s="71" t="s">
        <v>69</v>
      </c>
      <c r="P17" s="71" t="s">
        <v>68</v>
      </c>
      <c r="Q17" s="71" t="s">
        <v>68</v>
      </c>
      <c r="R17" s="72">
        <v>33</v>
      </c>
      <c r="S17" s="73" t="s">
        <v>68</v>
      </c>
      <c r="T17" s="71" t="s">
        <v>70</v>
      </c>
      <c r="U17" s="71" t="s">
        <v>69</v>
      </c>
      <c r="V17" s="71" t="s">
        <v>72</v>
      </c>
      <c r="W17" s="71" t="s">
        <v>68</v>
      </c>
      <c r="X17" s="72">
        <v>35</v>
      </c>
      <c r="Y17" s="76"/>
      <c r="Z17" s="77"/>
      <c r="AA17" s="77"/>
      <c r="AB17" s="78"/>
      <c r="AC17" s="73" t="s">
        <v>71</v>
      </c>
      <c r="AD17" s="79">
        <v>4</v>
      </c>
      <c r="AE17" s="71" t="s">
        <v>67</v>
      </c>
      <c r="AF17" s="79">
        <v>3</v>
      </c>
      <c r="AG17" s="77"/>
      <c r="AH17" s="77"/>
      <c r="AI17" s="80"/>
      <c r="AJ17" s="62" t="s">
        <v>68</v>
      </c>
      <c r="AK17" s="60" t="s">
        <v>68</v>
      </c>
      <c r="AL17" s="60" t="s">
        <v>68</v>
      </c>
      <c r="AM17" s="77"/>
      <c r="AN17" s="81"/>
      <c r="AO17" s="82"/>
      <c r="AP17" s="83"/>
    </row>
    <row r="18" spans="1:42" ht="26.1" customHeight="1">
      <c r="A18" s="19"/>
      <c r="B18" s="59"/>
      <c r="C18" s="71"/>
      <c r="D18" s="71"/>
      <c r="E18" s="71"/>
      <c r="F18" s="72"/>
      <c r="G18" s="73"/>
      <c r="H18" s="71"/>
      <c r="I18" s="71"/>
      <c r="J18" s="71"/>
      <c r="K18" s="71"/>
      <c r="L18" s="72"/>
      <c r="M18" s="74"/>
      <c r="N18" s="71"/>
      <c r="O18" s="71"/>
      <c r="P18" s="71"/>
      <c r="Q18" s="71"/>
      <c r="R18" s="72"/>
      <c r="S18" s="73"/>
      <c r="T18" s="71"/>
      <c r="U18" s="71"/>
      <c r="V18" s="71"/>
      <c r="W18" s="71"/>
      <c r="X18" s="72"/>
      <c r="Y18" s="76"/>
      <c r="Z18" s="77"/>
      <c r="AA18" s="77"/>
      <c r="AB18" s="78"/>
      <c r="AC18" s="73"/>
      <c r="AD18" s="79"/>
      <c r="AE18" s="71"/>
      <c r="AF18" s="79"/>
      <c r="AG18" s="77"/>
      <c r="AH18" s="77"/>
      <c r="AI18" s="80"/>
      <c r="AJ18" s="62"/>
      <c r="AK18" s="60"/>
      <c r="AL18" s="60"/>
      <c r="AM18" s="77"/>
      <c r="AN18" s="81"/>
      <c r="AO18" s="82"/>
      <c r="AP18" s="83"/>
    </row>
    <row r="19" spans="1:42" ht="26.1" customHeight="1">
      <c r="A19" s="19"/>
      <c r="B19" s="59"/>
      <c r="C19" s="71"/>
      <c r="D19" s="71"/>
      <c r="E19" s="71"/>
      <c r="F19" s="72"/>
      <c r="G19" s="73"/>
      <c r="H19" s="71"/>
      <c r="I19" s="71"/>
      <c r="J19" s="71"/>
      <c r="K19" s="71"/>
      <c r="L19" s="72"/>
      <c r="M19" s="74"/>
      <c r="N19" s="71"/>
      <c r="O19" s="71"/>
      <c r="P19" s="71"/>
      <c r="Q19" s="71"/>
      <c r="R19" s="72"/>
      <c r="S19" s="73"/>
      <c r="T19" s="71"/>
      <c r="U19" s="71"/>
      <c r="V19" s="71"/>
      <c r="W19" s="71"/>
      <c r="X19" s="72"/>
      <c r="Y19" s="76"/>
      <c r="Z19" s="77"/>
      <c r="AA19" s="77"/>
      <c r="AB19" s="78"/>
      <c r="AC19" s="73"/>
      <c r="AD19" s="79"/>
      <c r="AE19" s="71"/>
      <c r="AF19" s="79"/>
      <c r="AG19" s="77"/>
      <c r="AH19" s="77"/>
      <c r="AI19" s="80"/>
      <c r="AJ19" s="62"/>
      <c r="AK19" s="60"/>
      <c r="AL19" s="60"/>
      <c r="AM19" s="77"/>
      <c r="AN19" s="81"/>
      <c r="AO19" s="82"/>
      <c r="AP19" s="83"/>
    </row>
    <row r="20" spans="1:42" ht="30" customHeight="1">
      <c r="A20" s="19"/>
      <c r="B20" s="73"/>
      <c r="C20" s="71"/>
      <c r="D20" s="71"/>
      <c r="E20" s="71"/>
      <c r="F20" s="72"/>
      <c r="G20" s="73"/>
      <c r="H20" s="71"/>
      <c r="I20" s="71"/>
      <c r="J20" s="71"/>
      <c r="K20" s="71"/>
      <c r="L20" s="72"/>
      <c r="M20" s="74"/>
      <c r="N20" s="71"/>
      <c r="O20" s="71"/>
      <c r="P20" s="71"/>
      <c r="Q20" s="71"/>
      <c r="R20" s="75"/>
      <c r="S20" s="73"/>
      <c r="T20" s="71"/>
      <c r="U20" s="71"/>
      <c r="V20" s="71"/>
      <c r="W20" s="71"/>
      <c r="X20" s="72"/>
      <c r="Y20" s="76"/>
      <c r="Z20" s="77"/>
      <c r="AA20" s="77"/>
      <c r="AB20" s="78"/>
      <c r="AC20" s="73"/>
      <c r="AD20" s="79"/>
      <c r="AE20" s="71"/>
      <c r="AF20" s="79"/>
      <c r="AG20" s="77"/>
      <c r="AH20" s="77"/>
      <c r="AI20" s="80"/>
      <c r="AJ20" s="74"/>
      <c r="AK20" s="71"/>
      <c r="AL20" s="71"/>
      <c r="AM20" s="77"/>
      <c r="AN20" s="81"/>
      <c r="AO20" s="82"/>
      <c r="AP20" s="83"/>
    </row>
    <row r="21" spans="1:42" ht="30" customHeight="1">
      <c r="A21" s="19"/>
      <c r="B21" s="73"/>
      <c r="C21" s="71"/>
      <c r="D21" s="71"/>
      <c r="E21" s="71"/>
      <c r="F21" s="72"/>
      <c r="G21" s="73"/>
      <c r="H21" s="71"/>
      <c r="I21" s="71"/>
      <c r="J21" s="71"/>
      <c r="K21" s="71"/>
      <c r="L21" s="72"/>
      <c r="M21" s="74"/>
      <c r="N21" s="71"/>
      <c r="O21" s="71"/>
      <c r="P21" s="71"/>
      <c r="Q21" s="71"/>
      <c r="R21" s="75"/>
      <c r="S21" s="73"/>
      <c r="T21" s="71"/>
      <c r="U21" s="71"/>
      <c r="V21" s="71"/>
      <c r="W21" s="71"/>
      <c r="X21" s="72"/>
      <c r="Y21" s="76"/>
      <c r="Z21" s="77"/>
      <c r="AA21" s="77"/>
      <c r="AB21" s="78"/>
      <c r="AC21" s="73"/>
      <c r="AD21" s="79"/>
      <c r="AE21" s="71"/>
      <c r="AF21" s="79"/>
      <c r="AG21" s="77"/>
      <c r="AH21" s="77"/>
      <c r="AI21" s="80"/>
      <c r="AJ21" s="74"/>
      <c r="AK21" s="71"/>
      <c r="AL21" s="71"/>
      <c r="AM21" s="77"/>
      <c r="AN21" s="81"/>
      <c r="AO21" s="82"/>
      <c r="AP21" s="83"/>
    </row>
    <row r="22" spans="1:42" ht="30" customHeight="1">
      <c r="A22" s="19"/>
      <c r="B22" s="73"/>
      <c r="C22" s="71"/>
      <c r="D22" s="71"/>
      <c r="E22" s="71"/>
      <c r="F22" s="72"/>
      <c r="G22" s="73"/>
      <c r="H22" s="71"/>
      <c r="I22" s="71"/>
      <c r="J22" s="71"/>
      <c r="K22" s="71"/>
      <c r="L22" s="72"/>
      <c r="M22" s="74"/>
      <c r="N22" s="71"/>
      <c r="O22" s="71"/>
      <c r="P22" s="71"/>
      <c r="Q22" s="71"/>
      <c r="R22" s="75"/>
      <c r="S22" s="73"/>
      <c r="T22" s="71"/>
      <c r="U22" s="71"/>
      <c r="V22" s="71"/>
      <c r="W22" s="71"/>
      <c r="X22" s="72"/>
      <c r="Y22" s="76"/>
      <c r="Z22" s="77"/>
      <c r="AA22" s="77"/>
      <c r="AB22" s="78"/>
      <c r="AC22" s="73"/>
      <c r="AD22" s="79"/>
      <c r="AE22" s="71"/>
      <c r="AF22" s="79"/>
      <c r="AG22" s="77"/>
      <c r="AH22" s="77"/>
      <c r="AI22" s="80"/>
      <c r="AJ22" s="74"/>
      <c r="AK22" s="71"/>
      <c r="AL22" s="71"/>
      <c r="AM22" s="77"/>
      <c r="AN22" s="81"/>
      <c r="AO22" s="82"/>
      <c r="AP22" s="83"/>
    </row>
    <row r="23" spans="1:42" ht="30" customHeight="1" thickBot="1">
      <c r="A23" s="20"/>
      <c r="B23" s="84"/>
      <c r="C23" s="85"/>
      <c r="D23" s="85"/>
      <c r="E23" s="85"/>
      <c r="F23" s="86"/>
      <c r="G23" s="84"/>
      <c r="H23" s="85"/>
      <c r="I23" s="85"/>
      <c r="J23" s="85"/>
      <c r="K23" s="85"/>
      <c r="L23" s="86"/>
      <c r="M23" s="87"/>
      <c r="N23" s="85"/>
      <c r="O23" s="85"/>
      <c r="P23" s="85"/>
      <c r="Q23" s="85"/>
      <c r="R23" s="88"/>
      <c r="S23" s="84"/>
      <c r="T23" s="85"/>
      <c r="U23" s="85"/>
      <c r="V23" s="85"/>
      <c r="W23" s="85"/>
      <c r="X23" s="86"/>
      <c r="Y23" s="89"/>
      <c r="Z23" s="90"/>
      <c r="AA23" s="90"/>
      <c r="AB23" s="91"/>
      <c r="AC23" s="84"/>
      <c r="AD23" s="92"/>
      <c r="AE23" s="85"/>
      <c r="AF23" s="92"/>
      <c r="AG23" s="90"/>
      <c r="AH23" s="90"/>
      <c r="AI23" s="93"/>
      <c r="AJ23" s="87"/>
      <c r="AK23" s="85"/>
      <c r="AL23" s="85"/>
      <c r="AM23" s="90"/>
      <c r="AN23" s="94"/>
      <c r="AO23" s="95"/>
      <c r="AP23" s="96"/>
    </row>
  </sheetData>
  <phoneticPr fontId="1"/>
  <pageMargins left="0.7" right="0.7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result</vt:lpstr>
      <vt:lpstr>cal</vt:lpstr>
      <vt:lpstr>imput</vt:lpstr>
      <vt:lpstr>result!Print_Area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2011-04-30T11:52:21Z</cp:lastPrinted>
  <dcterms:created xsi:type="dcterms:W3CDTF">2011-04-20T00:38:23Z</dcterms:created>
  <dcterms:modified xsi:type="dcterms:W3CDTF">2011-05-02T02:18:42Z</dcterms:modified>
</cp:coreProperties>
</file>