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25" tabRatio="873" activeTab="0"/>
  </bookViews>
  <sheets>
    <sheet name="E" sheetId="1" r:id="rId1"/>
    <sheet name="A・OA" sheetId="2" r:id="rId2"/>
    <sheet name="B・OB" sheetId="3" r:id="rId3"/>
  </sheets>
  <definedNames>
    <definedName name="_xlnm.Print_Area" localSheetId="1">'A・OA'!$A$1:$AL$80</definedName>
    <definedName name="_xlnm.Print_Area" localSheetId="2">'B・OB'!$A$1:$X$38</definedName>
    <definedName name="_xlnm.Print_Area" localSheetId="0">'E'!$A$1:$AK$42</definedName>
    <definedName name="_xlnm.Print_Titles" localSheetId="1">'A・OA'!$2:$3</definedName>
    <definedName name="_xlnm.Print_Titles" localSheetId="2">'B・OB'!$2:$3</definedName>
    <definedName name="_xlnm.Print_Titles" localSheetId="0">'E'!$2:$3</definedName>
  </definedNames>
  <calcPr fullCalcOnLoad="1"/>
</workbook>
</file>

<file path=xl/sharedStrings.xml><?xml version="1.0" encoding="utf-8"?>
<sst xmlns="http://schemas.openxmlformats.org/spreadsheetml/2006/main" count="2895" uniqueCount="258">
  <si>
    <t>（注）　「Ｗ」はダブルパンチを、「Ｎ」はパンチマークがないか、時間超過を表す。</t>
  </si>
  <si>
    <t>TC1</t>
  </si>
  <si>
    <t>TC2</t>
  </si>
  <si>
    <t>総得点</t>
  </si>
  <si>
    <t>得点</t>
  </si>
  <si>
    <t>合計</t>
  </si>
  <si>
    <t>出場者数</t>
  </si>
  <si>
    <t>正解者数</t>
  </si>
  <si>
    <t>（注）　「Ｗ」はダブルパンチを、「Ｎ」はパンチマークがないか、時間超過を表す。</t>
  </si>
  <si>
    <t>A</t>
  </si>
  <si>
    <t>クラス</t>
  </si>
  <si>
    <t>B</t>
  </si>
  <si>
    <t>C</t>
  </si>
  <si>
    <t>棄権・未出走</t>
  </si>
  <si>
    <t>TIME</t>
  </si>
  <si>
    <t>No.</t>
  </si>
  <si>
    <t>C</t>
  </si>
  <si>
    <t>正解率</t>
  </si>
  <si>
    <r>
      <t>T</t>
    </r>
    <r>
      <rPr>
        <sz val="12"/>
        <rFont val="ＭＳ Ｐゴシック"/>
        <family val="3"/>
      </rPr>
      <t>C</t>
    </r>
  </si>
  <si>
    <t>秒</t>
  </si>
  <si>
    <t>正解</t>
  </si>
  <si>
    <t>D</t>
  </si>
  <si>
    <t>氏名</t>
  </si>
  <si>
    <t>山口　拓也</t>
  </si>
  <si>
    <t>：学生参加者</t>
  </si>
  <si>
    <t>田中　徹</t>
  </si>
  <si>
    <t>田代　雅之</t>
  </si>
  <si>
    <t>氏名</t>
  </si>
  <si>
    <t>No.</t>
  </si>
  <si>
    <t>C</t>
  </si>
  <si>
    <t>Z</t>
  </si>
  <si>
    <t>所属</t>
  </si>
  <si>
    <t>佐藤　清一</t>
  </si>
  <si>
    <t>今井　信親</t>
  </si>
  <si>
    <t>ワンダラーズ</t>
  </si>
  <si>
    <t>京葉OLクラブ</t>
  </si>
  <si>
    <t>鈴木　規弘</t>
  </si>
  <si>
    <t>多摩OL</t>
  </si>
  <si>
    <t>海老沢　正</t>
  </si>
  <si>
    <t>入間市OLC</t>
  </si>
  <si>
    <t>福田　雅秀</t>
  </si>
  <si>
    <t>川越OLC</t>
  </si>
  <si>
    <t>田中　博</t>
  </si>
  <si>
    <t>木村　治雄</t>
  </si>
  <si>
    <t>高橋　厚</t>
  </si>
  <si>
    <t>荒井　正敏</t>
  </si>
  <si>
    <t>浜松OLC</t>
  </si>
  <si>
    <t>伊藤　清</t>
  </si>
  <si>
    <t>中山　勝</t>
  </si>
  <si>
    <t>春日部OLC</t>
  </si>
  <si>
    <t>小泉　辰喜</t>
  </si>
  <si>
    <t>　</t>
  </si>
  <si>
    <t>正解</t>
  </si>
  <si>
    <t>B</t>
  </si>
  <si>
    <t>秒</t>
  </si>
  <si>
    <t>長谷川　望</t>
  </si>
  <si>
    <t>東海高校</t>
  </si>
  <si>
    <t>大久保　雄真</t>
  </si>
  <si>
    <t>梅林　正治</t>
  </si>
  <si>
    <t>野田　聡</t>
  </si>
  <si>
    <t>東海中学校</t>
  </si>
  <si>
    <t>山口　征矢</t>
  </si>
  <si>
    <t>川口OLC</t>
  </si>
  <si>
    <t>大西　建夫</t>
  </si>
  <si>
    <t>名古屋大学</t>
  </si>
  <si>
    <t>伊藤　陵</t>
  </si>
  <si>
    <t>京大OLC</t>
  </si>
  <si>
    <t>有泉　幸彦</t>
  </si>
  <si>
    <t>新宿OLC</t>
  </si>
  <si>
    <t>糸井川　壮大</t>
  </si>
  <si>
    <t>椎名　晃丈</t>
  </si>
  <si>
    <t>佐野　弘明</t>
  </si>
  <si>
    <t>小松市ＯＫ</t>
  </si>
  <si>
    <t>二村　真司</t>
  </si>
  <si>
    <t>井口　良範</t>
  </si>
  <si>
    <t>高崎OLC</t>
  </si>
  <si>
    <t>深田　恒</t>
  </si>
  <si>
    <t>OLC東海</t>
  </si>
  <si>
    <t>越智　壮太郎</t>
  </si>
  <si>
    <t>和佐田　祥太朗</t>
  </si>
  <si>
    <t>小林　正幸</t>
  </si>
  <si>
    <t>小嶋　信義</t>
  </si>
  <si>
    <t>渡辺　彩子</t>
  </si>
  <si>
    <t>早大OC</t>
  </si>
  <si>
    <t>辻村　修</t>
  </si>
  <si>
    <t>コンターズ</t>
  </si>
  <si>
    <t>廣瀬　勇利</t>
  </si>
  <si>
    <t>松本　明訓</t>
  </si>
  <si>
    <t>浅井　迅馬</t>
  </si>
  <si>
    <t>石田　倫啓</t>
  </si>
  <si>
    <t>牧　宏優</t>
  </si>
  <si>
    <t>大野　聡生</t>
  </si>
  <si>
    <t>天野　裕貴</t>
  </si>
  <si>
    <t>浅井　健杜</t>
  </si>
  <si>
    <t>田中　宏明</t>
  </si>
  <si>
    <t>京大PNS</t>
  </si>
  <si>
    <t>小川原　大輔</t>
  </si>
  <si>
    <t>関野　賢二</t>
  </si>
  <si>
    <t>ＹＴＣ７８</t>
  </si>
  <si>
    <t>阪本　博</t>
  </si>
  <si>
    <t>大阪OLC</t>
  </si>
  <si>
    <t>横手　義雄</t>
  </si>
  <si>
    <t>小山　達之</t>
  </si>
  <si>
    <t>梅本　航聖</t>
  </si>
  <si>
    <t>三浦　一将</t>
  </si>
  <si>
    <t>田中　駿太郎</t>
  </si>
  <si>
    <t>野本　圭介</t>
  </si>
  <si>
    <t>筑波大学</t>
  </si>
  <si>
    <t>米本　昌平</t>
  </si>
  <si>
    <t>宮崎　敦司</t>
  </si>
  <si>
    <t>小川　勇一</t>
  </si>
  <si>
    <t>本田　涼磨</t>
  </si>
  <si>
    <t>木村　佳司</t>
  </si>
  <si>
    <t>長野県協会</t>
  </si>
  <si>
    <t>竹本　拓</t>
  </si>
  <si>
    <t>佐野　千恵美</t>
  </si>
  <si>
    <t>松田　悠太郎</t>
  </si>
  <si>
    <t>海津　良一</t>
  </si>
  <si>
    <t>高橋　猛</t>
  </si>
  <si>
    <t>太田　裕士</t>
  </si>
  <si>
    <t>植松　裕子</t>
  </si>
  <si>
    <t>中村　郁</t>
  </si>
  <si>
    <t>小橋　至</t>
  </si>
  <si>
    <t>はままつOLC</t>
  </si>
  <si>
    <t>種市　雅也</t>
  </si>
  <si>
    <t>宮嶋　大輔</t>
  </si>
  <si>
    <t>岡嶋　隆太</t>
  </si>
  <si>
    <t>谷垣　宣孝</t>
  </si>
  <si>
    <t>OLＰ兵庫</t>
  </si>
  <si>
    <t>岡本　洸彰</t>
  </si>
  <si>
    <t>佐藤　遼平</t>
  </si>
  <si>
    <t>伊藤　正貴</t>
  </si>
  <si>
    <t>大塚　校市</t>
  </si>
  <si>
    <t>千葉OLＫ</t>
  </si>
  <si>
    <t>須原　凛太郎</t>
  </si>
  <si>
    <t>橋本　知明</t>
  </si>
  <si>
    <t>比企野　純一</t>
  </si>
  <si>
    <t>古殿　直也</t>
  </si>
  <si>
    <t>赤井　秀和</t>
  </si>
  <si>
    <t>静岡OLC</t>
  </si>
  <si>
    <t>福西　佑紀</t>
  </si>
  <si>
    <t>熊田　悠人</t>
  </si>
  <si>
    <t>田島　三郎</t>
  </si>
  <si>
    <t>A</t>
  </si>
  <si>
    <t>OA</t>
  </si>
  <si>
    <t>A・OA</t>
  </si>
  <si>
    <t>B</t>
  </si>
  <si>
    <t>E</t>
  </si>
  <si>
    <t>OA：当日</t>
  </si>
  <si>
    <t>OB</t>
  </si>
  <si>
    <t>B・OB</t>
  </si>
  <si>
    <t>No</t>
  </si>
  <si>
    <t>宮田　優花</t>
  </si>
  <si>
    <t>井倉　幹大</t>
  </si>
  <si>
    <t>東大OLK</t>
  </si>
  <si>
    <t>阪井　政文</t>
  </si>
  <si>
    <t>栗本　開</t>
  </si>
  <si>
    <t>高田　広彦</t>
  </si>
  <si>
    <t>松岡　保</t>
  </si>
  <si>
    <t>小林　弘汰</t>
  </si>
  <si>
    <t>柴田　涼平</t>
  </si>
  <si>
    <t>加藤　伶子</t>
  </si>
  <si>
    <t>服部　柾宏</t>
  </si>
  <si>
    <t>田中　洋子</t>
  </si>
  <si>
    <t>佐藤　祐香</t>
  </si>
  <si>
    <t>久米田　誉晃</t>
  </si>
  <si>
    <t>青葉会</t>
  </si>
  <si>
    <t>田中　圭</t>
  </si>
  <si>
    <t>武蔵野大学</t>
  </si>
  <si>
    <t>祖父江　有祐</t>
  </si>
  <si>
    <t>渡辺　加与美</t>
  </si>
  <si>
    <t>村瀬　貴紀</t>
  </si>
  <si>
    <t>田中　達也</t>
  </si>
  <si>
    <t>木村　宏司郎</t>
  </si>
  <si>
    <t>羽藤　大晴</t>
  </si>
  <si>
    <t>田村　尚也</t>
  </si>
  <si>
    <t>酒井　隆成</t>
  </si>
  <si>
    <t>羽田　拓真</t>
  </si>
  <si>
    <t>中村　友哉</t>
  </si>
  <si>
    <t>山口　雄太</t>
  </si>
  <si>
    <t>中川　豪</t>
  </si>
  <si>
    <t>茅根　圭吾</t>
  </si>
  <si>
    <t>OB：当日</t>
  </si>
  <si>
    <t>（注）　「Ｗ」はダブルパンチを、「Ｎ」はパンチマークがないか、時間超過を表す。</t>
  </si>
  <si>
    <t>No</t>
  </si>
  <si>
    <t>氏名</t>
  </si>
  <si>
    <t>所属</t>
  </si>
  <si>
    <t>TIME</t>
  </si>
  <si>
    <t>No.</t>
  </si>
  <si>
    <t>C</t>
  </si>
  <si>
    <r>
      <t>TC</t>
    </r>
    <r>
      <rPr>
        <sz val="12"/>
        <rFont val="ＭＳ Ｐゴシック"/>
        <family val="3"/>
      </rPr>
      <t>3</t>
    </r>
  </si>
  <si>
    <r>
      <t>T</t>
    </r>
    <r>
      <rPr>
        <sz val="12"/>
        <rFont val="ＭＳ Ｐゴシック"/>
        <family val="3"/>
      </rPr>
      <t>C</t>
    </r>
  </si>
  <si>
    <t>　</t>
  </si>
  <si>
    <t>ﾊﾟﾗ</t>
  </si>
  <si>
    <t>ﾊﾟﾗ</t>
  </si>
  <si>
    <t>燧　暁彦</t>
  </si>
  <si>
    <t>東京大学大学院</t>
  </si>
  <si>
    <t>髙橋　義人</t>
  </si>
  <si>
    <t>澤田　潤</t>
  </si>
  <si>
    <t>高柳　宣幸</t>
  </si>
  <si>
    <t>港南OLC</t>
  </si>
  <si>
    <t>嶋岡　雅浩</t>
  </si>
  <si>
    <t>杉本　光正</t>
  </si>
  <si>
    <t>ＥＳ関東クラブ</t>
  </si>
  <si>
    <t>稲森　剛</t>
  </si>
  <si>
    <t>森　長三</t>
  </si>
  <si>
    <t>長崎県ＴOL協会</t>
  </si>
  <si>
    <t>堀田　遼</t>
  </si>
  <si>
    <t>トータス</t>
  </si>
  <si>
    <t>小橋　昌明</t>
  </si>
  <si>
    <t>児玉　拓</t>
  </si>
  <si>
    <t>小山　太朗</t>
  </si>
  <si>
    <t>サン・スーシ</t>
  </si>
  <si>
    <t>吉村　年史</t>
  </si>
  <si>
    <t>北九州OLC</t>
  </si>
  <si>
    <t>東京OLクラブ</t>
  </si>
  <si>
    <t>岩田　健太郎</t>
  </si>
  <si>
    <t>大久保　裕介</t>
  </si>
  <si>
    <t>藤生　孝志</t>
  </si>
  <si>
    <t>内藤　愉孝</t>
  </si>
  <si>
    <t>大木　孝</t>
  </si>
  <si>
    <t>みちの会</t>
  </si>
  <si>
    <t>岡部　淳</t>
  </si>
  <si>
    <t>クラス　（日本選手権）</t>
  </si>
  <si>
    <t>順位</t>
  </si>
  <si>
    <t>A</t>
  </si>
  <si>
    <t>B</t>
  </si>
  <si>
    <t>D</t>
  </si>
  <si>
    <t>C</t>
  </si>
  <si>
    <t>Z</t>
  </si>
  <si>
    <t>A</t>
  </si>
  <si>
    <t>C</t>
  </si>
  <si>
    <t>C</t>
  </si>
  <si>
    <t>B</t>
  </si>
  <si>
    <t>Z</t>
  </si>
  <si>
    <t>渡辺　菜央美</t>
  </si>
  <si>
    <t>城森　博幸</t>
  </si>
  <si>
    <t>落合　英那</t>
  </si>
  <si>
    <t>荒明　遼一</t>
  </si>
  <si>
    <t>川島　実紗</t>
  </si>
  <si>
    <t>D</t>
  </si>
  <si>
    <t>D</t>
  </si>
  <si>
    <t>W</t>
  </si>
  <si>
    <t>W</t>
  </si>
  <si>
    <t>N</t>
  </si>
  <si>
    <t>E</t>
  </si>
  <si>
    <t>Z</t>
  </si>
  <si>
    <t>楠見　耕介</t>
  </si>
  <si>
    <t>大阪OLC</t>
  </si>
  <si>
    <t>D</t>
  </si>
  <si>
    <t>松江OLC</t>
  </si>
  <si>
    <t>OLCルーパー</t>
  </si>
  <si>
    <t>名古屋大学</t>
  </si>
  <si>
    <t>OLP兵庫</t>
  </si>
  <si>
    <t>名古屋大学</t>
  </si>
  <si>
    <t>櫻内　保幹</t>
  </si>
  <si>
    <t>申込者数</t>
  </si>
  <si>
    <t>W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</si>
</sst>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&lt;=999]000;[&lt;=99999]000\-00;000\-0000"/>
    <numFmt numFmtId="179" formatCode="0_);[Red]\(0\)"/>
  </numFmts>
  <fonts count="28">
    <font>
      <sz val="11"/>
      <name val="ＭＳ Ｐゴシック"/>
      <family val="0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2"/>
      <name val="HGS創英角ｺﾞｼｯｸUB"/>
      <family val="3"/>
    </font>
    <font>
      <b/>
      <sz val="14"/>
      <name val="HGS創英角ｺﾞｼｯｸUB"/>
      <family val="3"/>
    </font>
    <font>
      <sz val="12"/>
      <color indexed="9"/>
      <name val="ＭＳ Ｐゴシック"/>
      <family val="3"/>
    </font>
    <font>
      <b/>
      <sz val="1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9" fontId="1" fillId="0" borderId="12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shrinkToFit="1"/>
    </xf>
    <xf numFmtId="0" fontId="1" fillId="0" borderId="18" xfId="0" applyNumberFormat="1" applyFont="1" applyFill="1" applyBorder="1" applyAlignment="1">
      <alignment horizontal="center" shrinkToFit="1"/>
    </xf>
    <xf numFmtId="0" fontId="1" fillId="0" borderId="19" xfId="0" applyNumberFormat="1" applyFont="1" applyFill="1" applyBorder="1" applyAlignment="1">
      <alignment horizontal="center" shrinkToFit="1"/>
    </xf>
    <xf numFmtId="0" fontId="1" fillId="0" borderId="15" xfId="0" applyNumberFormat="1" applyFont="1" applyFill="1" applyBorder="1" applyAlignment="1">
      <alignment horizontal="center" shrinkToFit="1"/>
    </xf>
    <xf numFmtId="0" fontId="1" fillId="0" borderId="16" xfId="0" applyNumberFormat="1" applyFont="1" applyFill="1" applyBorder="1" applyAlignment="1">
      <alignment horizontal="center" shrinkToFit="1"/>
    </xf>
    <xf numFmtId="0" fontId="1" fillId="0" borderId="20" xfId="0" applyNumberFormat="1" applyFont="1" applyFill="1" applyBorder="1" applyAlignment="1">
      <alignment horizont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shrinkToFit="1"/>
    </xf>
    <xf numFmtId="0" fontId="1" fillId="0" borderId="23" xfId="0" applyNumberFormat="1" applyFont="1" applyFill="1" applyBorder="1" applyAlignment="1">
      <alignment horizontal="center" shrinkToFit="1"/>
    </xf>
    <xf numFmtId="0" fontId="5" fillId="0" borderId="24" xfId="0" applyNumberFormat="1" applyFont="1" applyFill="1" applyBorder="1" applyAlignment="1">
      <alignment horizontal="center" shrinkToFit="1"/>
    </xf>
    <xf numFmtId="0" fontId="5" fillId="0" borderId="25" xfId="0" applyNumberFormat="1" applyFont="1" applyFill="1" applyBorder="1" applyAlignment="1">
      <alignment horizont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shrinkToFit="1"/>
    </xf>
    <xf numFmtId="0" fontId="5" fillId="0" borderId="25" xfId="0" applyNumberFormat="1" applyFont="1" applyFill="1" applyBorder="1" applyAlignment="1">
      <alignment horizontal="center" shrinkToFit="1"/>
    </xf>
    <xf numFmtId="0" fontId="6" fillId="0" borderId="25" xfId="0" applyNumberFormat="1" applyFont="1" applyFill="1" applyBorder="1" applyAlignment="1">
      <alignment horizontal="center" shrinkToFit="1"/>
    </xf>
    <xf numFmtId="0" fontId="1" fillId="0" borderId="27" xfId="0" applyNumberFormat="1" applyFont="1" applyFill="1" applyBorder="1" applyAlignment="1">
      <alignment horizontal="center" shrinkToFit="1"/>
    </xf>
    <xf numFmtId="0" fontId="1" fillId="0" borderId="11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shrinkToFit="1"/>
    </xf>
    <xf numFmtId="0" fontId="1" fillId="0" borderId="29" xfId="0" applyNumberFormat="1" applyFont="1" applyFill="1" applyBorder="1" applyAlignment="1">
      <alignment/>
    </xf>
    <xf numFmtId="0" fontId="1" fillId="0" borderId="30" xfId="0" applyNumberFormat="1" applyFont="1" applyFill="1" applyBorder="1" applyAlignment="1">
      <alignment horizontal="center" shrinkToFit="1"/>
    </xf>
    <xf numFmtId="0" fontId="1" fillId="0" borderId="31" xfId="0" applyNumberFormat="1" applyFont="1" applyFill="1" applyBorder="1" applyAlignment="1">
      <alignment horizontal="center" shrinkToFit="1"/>
    </xf>
    <xf numFmtId="0" fontId="5" fillId="0" borderId="32" xfId="0" applyNumberFormat="1" applyFont="1" applyFill="1" applyBorder="1" applyAlignment="1">
      <alignment horizontal="center" shrinkToFit="1"/>
    </xf>
    <xf numFmtId="0" fontId="5" fillId="0" borderId="33" xfId="0" applyNumberFormat="1" applyFont="1" applyFill="1" applyBorder="1" applyAlignment="1">
      <alignment horizontal="center" shrinkToFit="1"/>
    </xf>
    <xf numFmtId="0" fontId="5" fillId="0" borderId="33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shrinkToFit="1"/>
    </xf>
    <xf numFmtId="0" fontId="1" fillId="0" borderId="35" xfId="0" applyNumberFormat="1" applyFont="1" applyFill="1" applyBorder="1" applyAlignment="1">
      <alignment/>
    </xf>
    <xf numFmtId="0" fontId="1" fillId="0" borderId="36" xfId="0" applyNumberFormat="1" applyFont="1" applyFill="1" applyBorder="1" applyAlignment="1">
      <alignment horizontal="center" shrinkToFit="1"/>
    </xf>
    <xf numFmtId="0" fontId="1" fillId="0" borderId="37" xfId="0" applyNumberFormat="1" applyFont="1" applyFill="1" applyBorder="1" applyAlignment="1">
      <alignment horizontal="center" shrinkToFit="1"/>
    </xf>
    <xf numFmtId="9" fontId="5" fillId="0" borderId="38" xfId="0" applyNumberFormat="1" applyFont="1" applyFill="1" applyBorder="1" applyAlignment="1">
      <alignment horizontal="center" shrinkToFit="1"/>
    </xf>
    <xf numFmtId="9" fontId="5" fillId="0" borderId="12" xfId="0" applyNumberFormat="1" applyFont="1" applyFill="1" applyBorder="1" applyAlignment="1">
      <alignment horizontal="center" shrinkToFit="1"/>
    </xf>
    <xf numFmtId="9" fontId="1" fillId="0" borderId="38" xfId="0" applyNumberFormat="1" applyFont="1" applyFill="1" applyBorder="1" applyAlignment="1">
      <alignment/>
    </xf>
    <xf numFmtId="0" fontId="1" fillId="0" borderId="39" xfId="0" applyNumberFormat="1" applyFont="1" applyFill="1" applyBorder="1" applyAlignment="1">
      <alignment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shrinkToFit="1"/>
    </xf>
    <xf numFmtId="0" fontId="1" fillId="0" borderId="42" xfId="0" applyNumberFormat="1" applyFont="1" applyFill="1" applyBorder="1" applyAlignment="1">
      <alignment/>
    </xf>
    <xf numFmtId="0" fontId="1" fillId="0" borderId="43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9" fontId="1" fillId="0" borderId="35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 horizont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shrinkToFit="1"/>
    </xf>
    <xf numFmtId="0" fontId="1" fillId="0" borderId="15" xfId="0" applyNumberFormat="1" applyFont="1" applyFill="1" applyBorder="1" applyAlignment="1">
      <alignment horizontal="left" vertical="center" shrinkToFit="1"/>
    </xf>
    <xf numFmtId="0" fontId="1" fillId="0" borderId="34" xfId="0" applyNumberFormat="1" applyFont="1" applyFill="1" applyBorder="1" applyAlignment="1">
      <alignment horizontal="left" vertical="center" shrinkToFit="1"/>
    </xf>
    <xf numFmtId="0" fontId="1" fillId="0" borderId="28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46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47" xfId="0" applyNumberFormat="1" applyFont="1" applyFill="1" applyBorder="1" applyAlignment="1">
      <alignment horizontal="center" vertical="center" shrinkToFit="1"/>
    </xf>
    <xf numFmtId="0" fontId="0" fillId="0" borderId="46" xfId="0" applyNumberFormat="1" applyFont="1" applyFill="1" applyBorder="1" applyAlignment="1">
      <alignment horizontal="center" shrinkToFit="1"/>
    </xf>
    <xf numFmtId="0" fontId="0" fillId="0" borderId="12" xfId="0" applyNumberFormat="1" applyFont="1" applyFill="1" applyBorder="1" applyAlignment="1">
      <alignment horizontal="center" shrinkToFit="1"/>
    </xf>
    <xf numFmtId="0" fontId="0" fillId="0" borderId="40" xfId="0" applyNumberFormat="1" applyFont="1" applyFill="1" applyBorder="1" applyAlignment="1">
      <alignment horizontal="center" shrinkToFit="1"/>
    </xf>
    <xf numFmtId="0" fontId="1" fillId="0" borderId="48" xfId="0" applyNumberFormat="1" applyFont="1" applyFill="1" applyBorder="1" applyAlignment="1">
      <alignment horizontal="center"/>
    </xf>
    <xf numFmtId="0" fontId="0" fillId="0" borderId="49" xfId="0" applyNumberFormat="1" applyFont="1" applyBorder="1" applyAlignment="1">
      <alignment horizontal="center" vertical="center" shrinkToFit="1"/>
    </xf>
    <xf numFmtId="0" fontId="1" fillId="0" borderId="50" xfId="0" applyNumberFormat="1" applyFont="1" applyFill="1" applyBorder="1" applyAlignment="1">
      <alignment/>
    </xf>
    <xf numFmtId="0" fontId="0" fillId="0" borderId="51" xfId="0" applyFont="1" applyFill="1" applyBorder="1" applyAlignment="1">
      <alignment shrinkToFit="1"/>
    </xf>
    <xf numFmtId="0" fontId="1" fillId="0" borderId="52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0" fillId="0" borderId="55" xfId="0" applyNumberFormat="1" applyFont="1" applyFill="1" applyBorder="1" applyAlignment="1">
      <alignment horizontal="left" vertical="center" shrinkToFit="1"/>
    </xf>
    <xf numFmtId="0" fontId="0" fillId="0" borderId="55" xfId="0" applyNumberFormat="1" applyFont="1" applyFill="1" applyBorder="1" applyAlignment="1">
      <alignment horizontal="center" vertical="center" shrinkToFit="1"/>
    </xf>
    <xf numFmtId="0" fontId="1" fillId="0" borderId="56" xfId="0" applyNumberFormat="1" applyFont="1" applyFill="1" applyBorder="1" applyAlignment="1">
      <alignment/>
    </xf>
    <xf numFmtId="0" fontId="1" fillId="0" borderId="57" xfId="0" applyNumberFormat="1" applyFont="1" applyFill="1" applyBorder="1" applyAlignment="1">
      <alignment/>
    </xf>
    <xf numFmtId="0" fontId="0" fillId="0" borderId="57" xfId="0" applyFont="1" applyFill="1" applyBorder="1" applyAlignment="1">
      <alignment shrinkToFit="1"/>
    </xf>
    <xf numFmtId="0" fontId="1" fillId="0" borderId="58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56" xfId="0" applyNumberFormat="1" applyFont="1" applyFill="1" applyBorder="1" applyAlignment="1">
      <alignment horizontal="center"/>
    </xf>
    <xf numFmtId="0" fontId="1" fillId="0" borderId="60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/>
    </xf>
    <xf numFmtId="0" fontId="1" fillId="0" borderId="58" xfId="0" applyNumberFormat="1" applyFont="1" applyFill="1" applyBorder="1" applyAlignment="1">
      <alignment/>
    </xf>
    <xf numFmtId="0" fontId="0" fillId="0" borderId="55" xfId="0" applyFont="1" applyBorder="1" applyAlignment="1">
      <alignment horizontal="center" vertical="center" shrinkToFit="1"/>
    </xf>
    <xf numFmtId="0" fontId="0" fillId="0" borderId="55" xfId="0" applyNumberFormat="1" applyFont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left" vertical="center" shrinkToFit="1"/>
    </xf>
    <xf numFmtId="0" fontId="0" fillId="0" borderId="54" xfId="0" applyNumberFormat="1" applyFont="1" applyBorder="1" applyAlignment="1">
      <alignment horizontal="center" vertical="center" shrinkToFit="1"/>
    </xf>
    <xf numFmtId="0" fontId="0" fillId="0" borderId="54" xfId="0" applyNumberFormat="1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54" xfId="0" applyNumberFormat="1" applyFont="1" applyFill="1" applyBorder="1" applyAlignment="1">
      <alignment horizontal="left" vertical="center" shrinkToFit="1"/>
    </xf>
    <xf numFmtId="0" fontId="0" fillId="0" borderId="47" xfId="0" applyNumberFormat="1" applyFont="1" applyBorder="1" applyAlignment="1">
      <alignment horizontal="center" vertical="center" shrinkToFit="1"/>
    </xf>
    <xf numFmtId="0" fontId="1" fillId="0" borderId="61" xfId="0" applyNumberFormat="1" applyFont="1" applyFill="1" applyBorder="1" applyAlignment="1">
      <alignment horizontal="center"/>
    </xf>
    <xf numFmtId="0" fontId="1" fillId="0" borderId="62" xfId="0" applyNumberFormat="1" applyFont="1" applyFill="1" applyBorder="1" applyAlignment="1">
      <alignment horizontal="left" vertical="center" shrinkToFit="1"/>
    </xf>
    <xf numFmtId="0" fontId="0" fillId="0" borderId="61" xfId="0" applyNumberFormat="1" applyFont="1" applyFill="1" applyBorder="1" applyAlignment="1">
      <alignment horizontal="center" vertical="center" shrinkToFit="1"/>
    </xf>
    <xf numFmtId="0" fontId="1" fillId="0" borderId="63" xfId="0" applyNumberFormat="1" applyFont="1" applyFill="1" applyBorder="1" applyAlignment="1">
      <alignment/>
    </xf>
    <xf numFmtId="0" fontId="1" fillId="0" borderId="64" xfId="0" applyNumberFormat="1" applyFont="1" applyFill="1" applyBorder="1" applyAlignment="1">
      <alignment/>
    </xf>
    <xf numFmtId="0" fontId="1" fillId="0" borderId="64" xfId="0" applyNumberFormat="1" applyFont="1" applyFill="1" applyBorder="1" applyAlignment="1">
      <alignment horizontal="center"/>
    </xf>
    <xf numFmtId="0" fontId="1" fillId="0" borderId="62" xfId="0" applyNumberFormat="1" applyFont="1" applyFill="1" applyBorder="1" applyAlignment="1">
      <alignment horizontal="center"/>
    </xf>
    <xf numFmtId="0" fontId="1" fillId="0" borderId="63" xfId="0" applyNumberFormat="1" applyFont="1" applyFill="1" applyBorder="1" applyAlignment="1">
      <alignment horizontal="center"/>
    </xf>
    <xf numFmtId="0" fontId="1" fillId="0" borderId="61" xfId="0" applyNumberFormat="1" applyFont="1" applyFill="1" applyBorder="1" applyAlignment="1">
      <alignment/>
    </xf>
    <xf numFmtId="0" fontId="1" fillId="0" borderId="65" xfId="0" applyNumberFormat="1" applyFont="1" applyFill="1" applyBorder="1" applyAlignment="1">
      <alignment/>
    </xf>
    <xf numFmtId="0" fontId="1" fillId="0" borderId="66" xfId="0" applyNumberFormat="1" applyFont="1" applyFill="1" applyBorder="1" applyAlignment="1">
      <alignment horizontal="center"/>
    </xf>
    <xf numFmtId="0" fontId="1" fillId="0" borderId="67" xfId="0" applyNumberFormat="1" applyFont="1" applyFill="1" applyBorder="1" applyAlignment="1">
      <alignment horizontal="left" vertical="center" shrinkToFit="1"/>
    </xf>
    <xf numFmtId="0" fontId="0" fillId="0" borderId="66" xfId="0" applyNumberFormat="1" applyFont="1" applyFill="1" applyBorder="1" applyAlignment="1">
      <alignment horizontal="center" vertical="center" shrinkToFit="1"/>
    </xf>
    <xf numFmtId="0" fontId="1" fillId="0" borderId="68" xfId="0" applyNumberFormat="1" applyFont="1" applyFill="1" applyBorder="1" applyAlignment="1">
      <alignment/>
    </xf>
    <xf numFmtId="0" fontId="1" fillId="0" borderId="69" xfId="0" applyNumberFormat="1" applyFont="1" applyFill="1" applyBorder="1" applyAlignment="1">
      <alignment/>
    </xf>
    <xf numFmtId="0" fontId="1" fillId="0" borderId="69" xfId="0" applyNumberFormat="1" applyFont="1" applyFill="1" applyBorder="1" applyAlignment="1">
      <alignment horizontal="center"/>
    </xf>
    <xf numFmtId="0" fontId="1" fillId="0" borderId="67" xfId="0" applyNumberFormat="1" applyFont="1" applyFill="1" applyBorder="1" applyAlignment="1">
      <alignment horizontal="center"/>
    </xf>
    <xf numFmtId="0" fontId="1" fillId="0" borderId="66" xfId="0" applyNumberFormat="1" applyFont="1" applyFill="1" applyBorder="1" applyAlignment="1">
      <alignment/>
    </xf>
    <xf numFmtId="0" fontId="1" fillId="0" borderId="70" xfId="0" applyNumberFormat="1" applyFont="1" applyFill="1" applyBorder="1" applyAlignment="1">
      <alignment/>
    </xf>
    <xf numFmtId="0" fontId="1" fillId="0" borderId="71" xfId="0" applyNumberFormat="1" applyFont="1" applyFill="1" applyBorder="1" applyAlignment="1">
      <alignment shrinkToFit="1"/>
    </xf>
    <xf numFmtId="0" fontId="0" fillId="0" borderId="10" xfId="0" applyNumberFormat="1" applyFont="1" applyFill="1" applyBorder="1" applyAlignment="1">
      <alignment horizontal="center" shrinkToFit="1"/>
    </xf>
    <xf numFmtId="0" fontId="1" fillId="0" borderId="72" xfId="0" applyNumberFormat="1" applyFont="1" applyFill="1" applyBorder="1" applyAlignment="1">
      <alignment horizontal="center"/>
    </xf>
    <xf numFmtId="0" fontId="1" fillId="0" borderId="7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55" xfId="0" applyNumberFormat="1" applyFont="1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55" xfId="0" applyNumberFormat="1" applyBorder="1" applyAlignment="1">
      <alignment horizontal="left" vertical="center" shrinkToFit="1"/>
    </xf>
    <xf numFmtId="0" fontId="0" fillId="0" borderId="54" xfId="0" applyNumberFormat="1" applyBorder="1" applyAlignment="1">
      <alignment horizontal="left" vertical="center" shrinkToFit="1"/>
    </xf>
    <xf numFmtId="0" fontId="0" fillId="0" borderId="55" xfId="0" applyFont="1" applyBorder="1" applyAlignment="1">
      <alignment horizontal="left" vertical="center" shrinkToFit="1"/>
    </xf>
    <xf numFmtId="0" fontId="0" fillId="0" borderId="55" xfId="0" applyFill="1" applyBorder="1" applyAlignment="1">
      <alignment horizontal="left" vertical="center" shrinkToFit="1"/>
    </xf>
    <xf numFmtId="0" fontId="8" fillId="0" borderId="0" xfId="0" applyNumberFormat="1" applyFont="1" applyFill="1" applyAlignment="1">
      <alignment shrinkToFit="1"/>
    </xf>
    <xf numFmtId="0" fontId="0" fillId="0" borderId="55" xfId="0" applyBorder="1" applyAlignment="1">
      <alignment vertical="center" shrinkToFit="1"/>
    </xf>
    <xf numFmtId="0" fontId="0" fillId="0" borderId="0" xfId="0" applyFill="1" applyAlignment="1">
      <alignment/>
    </xf>
    <xf numFmtId="0" fontId="0" fillId="0" borderId="49" xfId="0" applyNumberFormat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55" xfId="0" applyFont="1" applyFill="1" applyBorder="1" applyAlignment="1">
      <alignment horizontal="left" vertical="center" shrinkToFit="1"/>
    </xf>
    <xf numFmtId="0" fontId="0" fillId="0" borderId="54" xfId="0" applyNumberFormat="1" applyFont="1" applyBorder="1" applyAlignment="1">
      <alignment horizontal="left" vertical="center" shrinkToFit="1"/>
    </xf>
    <xf numFmtId="0" fontId="0" fillId="0" borderId="54" xfId="0" applyFill="1" applyBorder="1" applyAlignment="1">
      <alignment horizontal="left"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right" vertical="center" shrinkToFit="1"/>
    </xf>
    <xf numFmtId="0" fontId="9" fillId="0" borderId="34" xfId="0" applyNumberFormat="1" applyFont="1" applyFill="1" applyBorder="1" applyAlignment="1">
      <alignment horizontal="left" vertical="center" shrinkToFit="1"/>
    </xf>
    <xf numFmtId="0" fontId="10" fillId="0" borderId="5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 shrinkToFit="1"/>
    </xf>
    <xf numFmtId="0" fontId="0" fillId="23" borderId="0" xfId="0" applyFont="1" applyFill="1" applyAlignment="1">
      <alignment/>
    </xf>
    <xf numFmtId="0" fontId="1" fillId="0" borderId="73" xfId="0" applyNumberFormat="1" applyFont="1" applyFill="1" applyBorder="1" applyAlignment="1">
      <alignment horizontal="centerContinuous" vertical="center" shrinkToFit="1"/>
    </xf>
    <xf numFmtId="179" fontId="6" fillId="0" borderId="54" xfId="0" applyNumberFormat="1" applyFont="1" applyFill="1" applyBorder="1" applyAlignment="1">
      <alignment horizontal="center" shrinkToFit="1"/>
    </xf>
    <xf numFmtId="0" fontId="6" fillId="0" borderId="67" xfId="0" applyNumberFormat="1" applyFont="1" applyFill="1" applyBorder="1" applyAlignment="1">
      <alignment horizontal="center" shrinkToFit="1"/>
    </xf>
    <xf numFmtId="0" fontId="6" fillId="0" borderId="62" xfId="0" applyNumberFormat="1" applyFont="1" applyFill="1" applyBorder="1" applyAlignment="1">
      <alignment horizontal="center" shrinkToFit="1"/>
    </xf>
    <xf numFmtId="179" fontId="6" fillId="23" borderId="54" xfId="0" applyNumberFormat="1" applyFont="1" applyFill="1" applyBorder="1" applyAlignment="1">
      <alignment horizontal="center" shrinkToFit="1"/>
    </xf>
    <xf numFmtId="0" fontId="6" fillId="0" borderId="48" xfId="0" applyNumberFormat="1" applyFont="1" applyFill="1" applyBorder="1" applyAlignment="1">
      <alignment horizontal="center" shrinkToFit="1"/>
    </xf>
    <xf numFmtId="0" fontId="6" fillId="0" borderId="54" xfId="0" applyNumberFormat="1" applyFont="1" applyFill="1" applyBorder="1" applyAlignment="1">
      <alignment horizontal="center" shrinkToFit="1"/>
    </xf>
    <xf numFmtId="0" fontId="6" fillId="23" borderId="54" xfId="0" applyNumberFormat="1" applyFont="1" applyFill="1" applyBorder="1" applyAlignment="1">
      <alignment horizontal="center" shrinkToFit="1"/>
    </xf>
    <xf numFmtId="0" fontId="6" fillId="0" borderId="71" xfId="0" applyNumberFormat="1" applyFont="1" applyFill="1" applyBorder="1" applyAlignment="1">
      <alignment horizontal="center" shrinkToFit="1"/>
    </xf>
    <xf numFmtId="0" fontId="6" fillId="0" borderId="41" xfId="0" applyNumberFormat="1" applyFont="1" applyFill="1" applyBorder="1" applyAlignment="1">
      <alignment horizontal="center" shrinkToFit="1"/>
    </xf>
    <xf numFmtId="0" fontId="0" fillId="0" borderId="55" xfId="0" applyNumberFormat="1" applyFill="1" applyBorder="1" applyAlignment="1">
      <alignment horizontal="left" vertical="center" shrinkToFit="1"/>
    </xf>
    <xf numFmtId="0" fontId="0" fillId="0" borderId="0" xfId="0" applyFill="1" applyAlignment="1">
      <alignment shrinkToFit="1"/>
    </xf>
    <xf numFmtId="0" fontId="0" fillId="0" borderId="54" xfId="0" applyNumberFormat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0" fillId="0" borderId="55" xfId="0" applyNumberFormat="1" applyFont="1" applyBorder="1" applyAlignment="1">
      <alignment horizontal="center" vertical="center" shrinkToFit="1"/>
    </xf>
    <xf numFmtId="0" fontId="0" fillId="0" borderId="54" xfId="0" applyNumberForma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0" fillId="0" borderId="47" xfId="0" applyNumberForma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5" xfId="0" applyNumberFormat="1" applyFill="1" applyBorder="1" applyAlignment="1">
      <alignment horizontal="center" vertical="center" shrinkToFit="1"/>
    </xf>
    <xf numFmtId="0" fontId="0" fillId="0" borderId="54" xfId="0" applyNumberForma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tabSelected="1" zoomScale="70" zoomScaleNormal="70" zoomScaleSheetLayoutView="55" zoomScalePageLayoutView="0" workbookViewId="0" topLeftCell="A1">
      <pane xSplit="8" ySplit="5" topLeftCell="I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30" sqref="T30"/>
    </sheetView>
  </sheetViews>
  <sheetFormatPr defaultColWidth="9.00390625" defaultRowHeight="20.25" customHeight="1"/>
  <cols>
    <col min="1" max="1" width="4.75390625" style="56" customWidth="1"/>
    <col min="2" max="2" width="4.375" style="56" customWidth="1"/>
    <col min="3" max="3" width="5.875" style="56" customWidth="1"/>
    <col min="4" max="4" width="11.00390625" style="66" customWidth="1"/>
    <col min="5" max="5" width="14.875" style="67" customWidth="1"/>
    <col min="6" max="7" width="7.125" style="56" customWidth="1"/>
    <col min="8" max="8" width="4.875" style="62" customWidth="1"/>
    <col min="9" max="36" width="4.875" style="56" customWidth="1"/>
    <col min="37" max="37" width="5.125" style="62" bestFit="1" customWidth="1"/>
    <col min="38" max="16384" width="9.00390625" style="56" customWidth="1"/>
  </cols>
  <sheetData>
    <row r="1" spans="1:36" ht="20.25" customHeight="1">
      <c r="A1" s="6" t="s">
        <v>147</v>
      </c>
      <c r="B1" s="7" t="s">
        <v>223</v>
      </c>
      <c r="C1" s="7"/>
      <c r="D1" s="127"/>
      <c r="E1" s="68"/>
      <c r="F1" s="9"/>
      <c r="G1" s="9"/>
      <c r="H1" s="8"/>
      <c r="I1" s="10" t="s">
        <v>183</v>
      </c>
      <c r="J1" s="8"/>
      <c r="K1" s="11"/>
      <c r="L1" s="11"/>
      <c r="M1" s="9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9"/>
      <c r="AF1" s="11"/>
      <c r="AG1" s="9"/>
      <c r="AH1" s="11"/>
      <c r="AI1" s="9"/>
      <c r="AJ1" s="9"/>
    </row>
    <row r="2" spans="1:36" ht="20.25" customHeight="1">
      <c r="A2" s="150" t="s">
        <v>224</v>
      </c>
      <c r="B2" s="150"/>
      <c r="C2" s="12" t="s">
        <v>184</v>
      </c>
      <c r="D2" s="63" t="s">
        <v>185</v>
      </c>
      <c r="E2" s="57" t="s">
        <v>186</v>
      </c>
      <c r="F2" s="13" t="s">
        <v>3</v>
      </c>
      <c r="G2" s="14" t="s">
        <v>187</v>
      </c>
      <c r="H2" s="15" t="s">
        <v>188</v>
      </c>
      <c r="I2" s="16">
        <v>1</v>
      </c>
      <c r="J2" s="17">
        <v>2</v>
      </c>
      <c r="K2" s="17">
        <v>3</v>
      </c>
      <c r="L2" s="17">
        <v>4</v>
      </c>
      <c r="M2" s="17">
        <v>5</v>
      </c>
      <c r="N2" s="17">
        <v>6</v>
      </c>
      <c r="O2" s="17">
        <v>7</v>
      </c>
      <c r="P2" s="17">
        <v>8</v>
      </c>
      <c r="Q2" s="17">
        <v>9</v>
      </c>
      <c r="R2" s="17">
        <v>10</v>
      </c>
      <c r="S2" s="17">
        <v>11</v>
      </c>
      <c r="T2" s="17">
        <v>12</v>
      </c>
      <c r="U2" s="17">
        <v>13</v>
      </c>
      <c r="V2" s="17">
        <v>14</v>
      </c>
      <c r="W2" s="17">
        <v>15</v>
      </c>
      <c r="X2" s="17">
        <v>16</v>
      </c>
      <c r="Y2" s="17">
        <v>17</v>
      </c>
      <c r="Z2" s="17">
        <v>18</v>
      </c>
      <c r="AA2" s="17">
        <v>19</v>
      </c>
      <c r="AB2" s="17">
        <v>20</v>
      </c>
      <c r="AC2" s="18" t="s">
        <v>189</v>
      </c>
      <c r="AD2" s="16" t="s">
        <v>1</v>
      </c>
      <c r="AE2" s="58"/>
      <c r="AF2" s="17" t="s">
        <v>2</v>
      </c>
      <c r="AG2" s="59"/>
      <c r="AH2" s="17" t="s">
        <v>190</v>
      </c>
      <c r="AI2" s="59"/>
      <c r="AJ2" s="19" t="s">
        <v>191</v>
      </c>
    </row>
    <row r="3" spans="1:36" ht="20.25" customHeight="1" thickBot="1">
      <c r="A3" s="20" t="s">
        <v>147</v>
      </c>
      <c r="B3" s="20" t="s">
        <v>194</v>
      </c>
      <c r="C3" s="41"/>
      <c r="D3" s="146" t="s">
        <v>24</v>
      </c>
      <c r="E3" s="60"/>
      <c r="F3" s="61"/>
      <c r="G3" s="21" t="s">
        <v>5</v>
      </c>
      <c r="H3" s="22" t="s">
        <v>52</v>
      </c>
      <c r="I3" s="23" t="s">
        <v>11</v>
      </c>
      <c r="J3" s="24" t="s">
        <v>30</v>
      </c>
      <c r="K3" s="24" t="s">
        <v>11</v>
      </c>
      <c r="L3" s="24" t="s">
        <v>30</v>
      </c>
      <c r="M3" s="24" t="s">
        <v>9</v>
      </c>
      <c r="N3" s="24" t="s">
        <v>11</v>
      </c>
      <c r="O3" s="24" t="s">
        <v>9</v>
      </c>
      <c r="P3" s="24" t="s">
        <v>9</v>
      </c>
      <c r="Q3" s="24" t="s">
        <v>30</v>
      </c>
      <c r="R3" s="24" t="s">
        <v>30</v>
      </c>
      <c r="S3" s="24" t="s">
        <v>11</v>
      </c>
      <c r="T3" s="24" t="s">
        <v>21</v>
      </c>
      <c r="U3" s="24" t="s">
        <v>9</v>
      </c>
      <c r="V3" s="24" t="s">
        <v>11</v>
      </c>
      <c r="W3" s="24" t="s">
        <v>12</v>
      </c>
      <c r="X3" s="24" t="s">
        <v>9</v>
      </c>
      <c r="Y3" s="24" t="s">
        <v>12</v>
      </c>
      <c r="Z3" s="24" t="s">
        <v>21</v>
      </c>
      <c r="AA3" s="24" t="s">
        <v>11</v>
      </c>
      <c r="AB3" s="24" t="s">
        <v>11</v>
      </c>
      <c r="AC3" s="25" t="s">
        <v>4</v>
      </c>
      <c r="AD3" s="26" t="s">
        <v>147</v>
      </c>
      <c r="AE3" s="26" t="s">
        <v>54</v>
      </c>
      <c r="AF3" s="27" t="s">
        <v>9</v>
      </c>
      <c r="AG3" s="28" t="s">
        <v>54</v>
      </c>
      <c r="AH3" s="27" t="s">
        <v>53</v>
      </c>
      <c r="AI3" s="28" t="s">
        <v>54</v>
      </c>
      <c r="AJ3" s="29" t="s">
        <v>4</v>
      </c>
    </row>
    <row r="4" spans="1:36" ht="20.25" customHeight="1">
      <c r="A4" s="30"/>
      <c r="B4" s="30"/>
      <c r="C4" s="31"/>
      <c r="D4" s="65" t="s">
        <v>256</v>
      </c>
      <c r="E4" s="69">
        <f>COUNTA(D$6:D39)</f>
        <v>34</v>
      </c>
      <c r="F4" s="32"/>
      <c r="G4" s="33" t="s">
        <v>7</v>
      </c>
      <c r="H4" s="34"/>
      <c r="I4" s="35">
        <f>COUNTIF(I$6:I39,I$3)</f>
        <v>30</v>
      </c>
      <c r="J4" s="36">
        <f>COUNTIF(J$6:J39,J$3)</f>
        <v>18</v>
      </c>
      <c r="K4" s="36">
        <f>COUNTIF(K$6:K39,K$3)</f>
        <v>11</v>
      </c>
      <c r="L4" s="36">
        <f>COUNTIF(L$6:L39,L$3)</f>
        <v>33</v>
      </c>
      <c r="M4" s="36">
        <f>COUNTIF(M$6:M39,M$3)</f>
        <v>31</v>
      </c>
      <c r="N4" s="36">
        <f>COUNTIF(N$6:N39,N$3)</f>
        <v>28</v>
      </c>
      <c r="O4" s="36">
        <f>COUNTIF(O$6:O39,O$3)</f>
        <v>34</v>
      </c>
      <c r="P4" s="36">
        <f>COUNTIF(P$6:P39,P$3)</f>
        <v>22</v>
      </c>
      <c r="Q4" s="36">
        <f>COUNTIF(Q$6:Q39,Q$3)</f>
        <v>26</v>
      </c>
      <c r="R4" s="36">
        <f>COUNTIF(R$6:R39,R$3)</f>
        <v>18</v>
      </c>
      <c r="S4" s="36">
        <f>COUNTIF(S$6:S39,S$3)</f>
        <v>32</v>
      </c>
      <c r="T4" s="36">
        <f>COUNTIF(T$6:T39,T$3)</f>
        <v>18</v>
      </c>
      <c r="U4" s="36">
        <f>COUNTIF(U$6:U39,U$3)</f>
        <v>28</v>
      </c>
      <c r="V4" s="36">
        <f>COUNTIF(V$6:V39,V$3)</f>
        <v>8</v>
      </c>
      <c r="W4" s="36">
        <f>COUNTIF(W$6:W39,W$3)</f>
        <v>24</v>
      </c>
      <c r="X4" s="36">
        <f>COUNTIF(X$6:X39,X$3)</f>
        <v>26</v>
      </c>
      <c r="Y4" s="36">
        <f>COUNTIF(Y$6:Y39,Y$3)</f>
        <v>23</v>
      </c>
      <c r="Z4" s="36">
        <f>COUNTIF(Z$6:Z39,Z$3)</f>
        <v>19</v>
      </c>
      <c r="AA4" s="36">
        <f>COUNTIF(AA$6:AA39,AA$3)</f>
        <v>24</v>
      </c>
      <c r="AB4" s="36">
        <f>COUNTIF(AB$6:AB39,AB$3)</f>
        <v>30</v>
      </c>
      <c r="AC4" s="53"/>
      <c r="AD4" s="37">
        <f>COUNTIF(AD$6:AD38,AD$3)</f>
        <v>17</v>
      </c>
      <c r="AE4" s="2"/>
      <c r="AF4" s="37">
        <f>COUNTIF(AF$6:AF38,AF$3)</f>
        <v>18</v>
      </c>
      <c r="AG4" s="2"/>
      <c r="AH4" s="37">
        <f>COUNTIF(AH$6:AH38,AH$3)</f>
        <v>16</v>
      </c>
      <c r="AI4" s="2"/>
      <c r="AJ4" s="39"/>
    </row>
    <row r="5" spans="1:36" ht="20.25" customHeight="1" thickBot="1">
      <c r="A5" s="40"/>
      <c r="B5" s="40"/>
      <c r="C5" s="41"/>
      <c r="D5" s="64"/>
      <c r="E5" s="70"/>
      <c r="F5" s="42"/>
      <c r="G5" s="43" t="s">
        <v>17</v>
      </c>
      <c r="H5" s="44"/>
      <c r="I5" s="46">
        <f aca="true" t="shared" si="0" ref="I5:AB5">I$4/$E$4</f>
        <v>0.8823529411764706</v>
      </c>
      <c r="J5" s="46">
        <f t="shared" si="0"/>
        <v>0.5294117647058824</v>
      </c>
      <c r="K5" s="46">
        <f t="shared" si="0"/>
        <v>0.3235294117647059</v>
      </c>
      <c r="L5" s="46">
        <f t="shared" si="0"/>
        <v>0.9705882352941176</v>
      </c>
      <c r="M5" s="46">
        <f t="shared" si="0"/>
        <v>0.9117647058823529</v>
      </c>
      <c r="N5" s="46">
        <f t="shared" si="0"/>
        <v>0.8235294117647058</v>
      </c>
      <c r="O5" s="46">
        <f t="shared" si="0"/>
        <v>1</v>
      </c>
      <c r="P5" s="46">
        <f t="shared" si="0"/>
        <v>0.6470588235294118</v>
      </c>
      <c r="Q5" s="46">
        <f t="shared" si="0"/>
        <v>0.7647058823529411</v>
      </c>
      <c r="R5" s="46">
        <f t="shared" si="0"/>
        <v>0.5294117647058824</v>
      </c>
      <c r="S5" s="46">
        <f t="shared" si="0"/>
        <v>0.9411764705882353</v>
      </c>
      <c r="T5" s="46">
        <f t="shared" si="0"/>
        <v>0.5294117647058824</v>
      </c>
      <c r="U5" s="46">
        <f t="shared" si="0"/>
        <v>0.8235294117647058</v>
      </c>
      <c r="V5" s="46">
        <f t="shared" si="0"/>
        <v>0.23529411764705882</v>
      </c>
      <c r="W5" s="46">
        <f t="shared" si="0"/>
        <v>0.7058823529411765</v>
      </c>
      <c r="X5" s="46">
        <f t="shared" si="0"/>
        <v>0.7647058823529411</v>
      </c>
      <c r="Y5" s="46">
        <f t="shared" si="0"/>
        <v>0.6764705882352942</v>
      </c>
      <c r="Z5" s="46">
        <f t="shared" si="0"/>
        <v>0.5588235294117647</v>
      </c>
      <c r="AA5" s="46">
        <f t="shared" si="0"/>
        <v>0.7058823529411765</v>
      </c>
      <c r="AB5" s="46">
        <f t="shared" si="0"/>
        <v>0.8823529411764706</v>
      </c>
      <c r="AC5" s="54"/>
      <c r="AD5" s="46">
        <f>AD$4/$E$4</f>
        <v>0.5</v>
      </c>
      <c r="AE5" s="3"/>
      <c r="AF5" s="46">
        <f>AF$4/$E$4</f>
        <v>0.5294117647058824</v>
      </c>
      <c r="AG5" s="3"/>
      <c r="AH5" s="46">
        <f>AH$4/$E$4</f>
        <v>0.47058823529411764</v>
      </c>
      <c r="AI5" s="3"/>
      <c r="AJ5" s="47"/>
    </row>
    <row r="6" spans="1:36" ht="20.25" customHeight="1">
      <c r="A6" s="82">
        <v>1</v>
      </c>
      <c r="B6" s="82"/>
      <c r="C6" s="151">
        <v>25</v>
      </c>
      <c r="D6" s="128" t="s">
        <v>50</v>
      </c>
      <c r="E6" s="94" t="s">
        <v>215</v>
      </c>
      <c r="F6" s="85">
        <f aca="true" t="shared" si="1" ref="F6:F32">IF(I6="","",AC6+AJ6)</f>
        <v>22</v>
      </c>
      <c r="G6" s="86">
        <f aca="true" t="shared" si="2" ref="G6:G39">AE6+AG6+AI6+60*(COUNTA(AD$2:AI$2)-AJ6)</f>
        <v>90</v>
      </c>
      <c r="H6" s="87"/>
      <c r="I6" s="88" t="s">
        <v>233</v>
      </c>
      <c r="J6" s="89" t="s">
        <v>234</v>
      </c>
      <c r="K6" s="89" t="s">
        <v>233</v>
      </c>
      <c r="L6" s="89" t="s">
        <v>234</v>
      </c>
      <c r="M6" s="89" t="s">
        <v>230</v>
      </c>
      <c r="N6" s="89" t="s">
        <v>233</v>
      </c>
      <c r="O6" s="89" t="s">
        <v>230</v>
      </c>
      <c r="P6" s="89" t="s">
        <v>230</v>
      </c>
      <c r="Q6" s="89" t="s">
        <v>234</v>
      </c>
      <c r="R6" s="89" t="s">
        <v>234</v>
      </c>
      <c r="S6" s="89" t="s">
        <v>233</v>
      </c>
      <c r="T6" s="89" t="s">
        <v>241</v>
      </c>
      <c r="U6" s="89" t="s">
        <v>230</v>
      </c>
      <c r="V6" s="89" t="s">
        <v>233</v>
      </c>
      <c r="W6" s="89" t="s">
        <v>232</v>
      </c>
      <c r="X6" s="89" t="s">
        <v>230</v>
      </c>
      <c r="Y6" s="89" t="s">
        <v>232</v>
      </c>
      <c r="Z6" s="89" t="s">
        <v>241</v>
      </c>
      <c r="AA6" s="89" t="s">
        <v>233</v>
      </c>
      <c r="AB6" s="89" t="s">
        <v>233</v>
      </c>
      <c r="AC6" s="90">
        <f aca="true" t="shared" si="3" ref="AC6:AC39">SUM(COUNTIF(I6,I$3),COUNTIF(J6,J$3),COUNTIF(K6,K$3),COUNTIF(L6,L$3),COUNTIF(M6,M$3),COUNTIF(N6,N$3),COUNTIF(O6,O$3),COUNTIF(P6,P$3),COUNTIF(Q6,Q$3),COUNTIF(R6,R$3),COUNTIF(S6,S$3),COUNTIF(T6,T$3),COUNTIF(U6,U$3),COUNTIF(V6,V$3),COUNTIF(W6,W$3),COUNTIF(X6,X$3),COUNTIF(Y6,Y$3),COUNTIF(Z6,Z$3),COUNTIF(AA6,AA$3),COUNTIF(AB6,AB$3))</f>
        <v>20</v>
      </c>
      <c r="AD6" s="91" t="s">
        <v>245</v>
      </c>
      <c r="AE6" s="92">
        <v>12</v>
      </c>
      <c r="AF6" s="82" t="s">
        <v>230</v>
      </c>
      <c r="AG6" s="92">
        <v>7</v>
      </c>
      <c r="AH6" s="82" t="s">
        <v>241</v>
      </c>
      <c r="AI6" s="92">
        <v>11</v>
      </c>
      <c r="AJ6" s="93">
        <f aca="true" t="shared" si="4" ref="AJ6:AJ39">IF(AD6="","",SUM(COUNTIF(AD6,AD$3),COUNTIF(AF6,AF$3),COUNTIF(AH6,AH$3)))</f>
        <v>2</v>
      </c>
    </row>
    <row r="7" spans="1:36" ht="20.25" customHeight="1">
      <c r="A7" s="82">
        <f>A6+1</f>
        <v>2</v>
      </c>
      <c r="B7" s="82"/>
      <c r="C7" s="151">
        <v>23</v>
      </c>
      <c r="D7" s="83" t="s">
        <v>43</v>
      </c>
      <c r="E7" s="84" t="s">
        <v>39</v>
      </c>
      <c r="F7" s="85">
        <f t="shared" si="1"/>
        <v>22</v>
      </c>
      <c r="G7" s="86">
        <f t="shared" si="2"/>
        <v>92</v>
      </c>
      <c r="H7" s="87"/>
      <c r="I7" s="88" t="s">
        <v>233</v>
      </c>
      <c r="J7" s="89" t="s">
        <v>233</v>
      </c>
      <c r="K7" s="89" t="s">
        <v>233</v>
      </c>
      <c r="L7" s="89" t="s">
        <v>234</v>
      </c>
      <c r="M7" s="89" t="s">
        <v>230</v>
      </c>
      <c r="N7" s="89" t="s">
        <v>233</v>
      </c>
      <c r="O7" s="89" t="s">
        <v>230</v>
      </c>
      <c r="P7" s="89" t="s">
        <v>230</v>
      </c>
      <c r="Q7" s="89" t="s">
        <v>234</v>
      </c>
      <c r="R7" s="89" t="s">
        <v>234</v>
      </c>
      <c r="S7" s="89" t="s">
        <v>233</v>
      </c>
      <c r="T7" s="89" t="s">
        <v>241</v>
      </c>
      <c r="U7" s="89" t="s">
        <v>230</v>
      </c>
      <c r="V7" s="89" t="s">
        <v>233</v>
      </c>
      <c r="W7" s="89" t="s">
        <v>232</v>
      </c>
      <c r="X7" s="89" t="s">
        <v>230</v>
      </c>
      <c r="Y7" s="89" t="s">
        <v>232</v>
      </c>
      <c r="Z7" s="89" t="s">
        <v>241</v>
      </c>
      <c r="AA7" s="89" t="s">
        <v>233</v>
      </c>
      <c r="AB7" s="89" t="s">
        <v>233</v>
      </c>
      <c r="AC7" s="90">
        <f t="shared" si="3"/>
        <v>19</v>
      </c>
      <c r="AD7" s="91" t="s">
        <v>245</v>
      </c>
      <c r="AE7" s="92">
        <v>21</v>
      </c>
      <c r="AF7" s="82" t="s">
        <v>230</v>
      </c>
      <c r="AG7" s="92">
        <v>37</v>
      </c>
      <c r="AH7" s="82" t="s">
        <v>233</v>
      </c>
      <c r="AI7" s="92">
        <v>34</v>
      </c>
      <c r="AJ7" s="93">
        <f t="shared" si="4"/>
        <v>3</v>
      </c>
    </row>
    <row r="8" spans="1:36" ht="20.25" customHeight="1">
      <c r="A8" s="82">
        <f aca="true" t="shared" si="5" ref="A8:A39">A7+1</f>
        <v>3</v>
      </c>
      <c r="B8" s="82"/>
      <c r="C8" s="151">
        <v>32</v>
      </c>
      <c r="D8" s="128" t="s">
        <v>23</v>
      </c>
      <c r="E8" s="94" t="s">
        <v>46</v>
      </c>
      <c r="F8" s="85">
        <f t="shared" si="1"/>
        <v>21</v>
      </c>
      <c r="G8" s="86">
        <f t="shared" si="2"/>
        <v>69</v>
      </c>
      <c r="H8" s="87"/>
      <c r="I8" s="88" t="s">
        <v>233</v>
      </c>
      <c r="J8" s="89" t="s">
        <v>234</v>
      </c>
      <c r="K8" s="89" t="s">
        <v>233</v>
      </c>
      <c r="L8" s="89" t="s">
        <v>234</v>
      </c>
      <c r="M8" s="89" t="s">
        <v>230</v>
      </c>
      <c r="N8" s="89" t="s">
        <v>233</v>
      </c>
      <c r="O8" s="89" t="s">
        <v>230</v>
      </c>
      <c r="P8" s="89" t="s">
        <v>234</v>
      </c>
      <c r="Q8" s="89" t="s">
        <v>234</v>
      </c>
      <c r="R8" s="89" t="s">
        <v>234</v>
      </c>
      <c r="S8" s="89" t="s">
        <v>233</v>
      </c>
      <c r="T8" s="89" t="s">
        <v>241</v>
      </c>
      <c r="U8" s="89" t="s">
        <v>230</v>
      </c>
      <c r="V8" s="89" t="s">
        <v>232</v>
      </c>
      <c r="W8" s="89" t="s">
        <v>232</v>
      </c>
      <c r="X8" s="89" t="s">
        <v>230</v>
      </c>
      <c r="Y8" s="89" t="s">
        <v>232</v>
      </c>
      <c r="Z8" s="89" t="s">
        <v>241</v>
      </c>
      <c r="AA8" s="89" t="s">
        <v>233</v>
      </c>
      <c r="AB8" s="89" t="s">
        <v>233</v>
      </c>
      <c r="AC8" s="90">
        <f t="shared" si="3"/>
        <v>18</v>
      </c>
      <c r="AD8" s="91" t="s">
        <v>245</v>
      </c>
      <c r="AE8" s="92">
        <v>21</v>
      </c>
      <c r="AF8" s="82" t="s">
        <v>230</v>
      </c>
      <c r="AG8" s="92">
        <v>12</v>
      </c>
      <c r="AH8" s="82" t="s">
        <v>233</v>
      </c>
      <c r="AI8" s="92">
        <v>36</v>
      </c>
      <c r="AJ8" s="93">
        <f t="shared" si="4"/>
        <v>3</v>
      </c>
    </row>
    <row r="9" spans="1:36" ht="20.25" customHeight="1">
      <c r="A9" s="82">
        <f t="shared" si="5"/>
        <v>4</v>
      </c>
      <c r="B9" s="82"/>
      <c r="C9" s="151">
        <v>24</v>
      </c>
      <c r="D9" s="128" t="s">
        <v>213</v>
      </c>
      <c r="E9" s="94" t="s">
        <v>214</v>
      </c>
      <c r="F9" s="85">
        <f t="shared" si="1"/>
        <v>21</v>
      </c>
      <c r="G9" s="86">
        <f t="shared" si="2"/>
        <v>83</v>
      </c>
      <c r="H9" s="87"/>
      <c r="I9" s="88" t="s">
        <v>233</v>
      </c>
      <c r="J9" s="89" t="s">
        <v>234</v>
      </c>
      <c r="K9" s="89" t="s">
        <v>233</v>
      </c>
      <c r="L9" s="89" t="s">
        <v>234</v>
      </c>
      <c r="M9" s="89" t="s">
        <v>230</v>
      </c>
      <c r="N9" s="89" t="s">
        <v>233</v>
      </c>
      <c r="O9" s="89" t="s">
        <v>230</v>
      </c>
      <c r="P9" s="89" t="s">
        <v>230</v>
      </c>
      <c r="Q9" s="89" t="s">
        <v>234</v>
      </c>
      <c r="R9" s="89" t="s">
        <v>234</v>
      </c>
      <c r="S9" s="89" t="s">
        <v>233</v>
      </c>
      <c r="T9" s="89" t="s">
        <v>241</v>
      </c>
      <c r="U9" s="89" t="s">
        <v>230</v>
      </c>
      <c r="V9" s="89" t="s">
        <v>232</v>
      </c>
      <c r="W9" s="89" t="s">
        <v>232</v>
      </c>
      <c r="X9" s="89" t="s">
        <v>230</v>
      </c>
      <c r="Y9" s="89" t="s">
        <v>232</v>
      </c>
      <c r="Z9" s="89" t="s">
        <v>241</v>
      </c>
      <c r="AA9" s="89" t="s">
        <v>233</v>
      </c>
      <c r="AB9" s="89" t="s">
        <v>233</v>
      </c>
      <c r="AC9" s="90">
        <f t="shared" si="3"/>
        <v>19</v>
      </c>
      <c r="AD9" s="91" t="s">
        <v>233</v>
      </c>
      <c r="AE9" s="92">
        <v>6</v>
      </c>
      <c r="AF9" s="82" t="s">
        <v>230</v>
      </c>
      <c r="AG9" s="92">
        <v>3</v>
      </c>
      <c r="AH9" s="82" t="s">
        <v>233</v>
      </c>
      <c r="AI9" s="92">
        <v>14</v>
      </c>
      <c r="AJ9" s="93">
        <f t="shared" si="4"/>
        <v>2</v>
      </c>
    </row>
    <row r="10" spans="1:37" ht="20.25" customHeight="1">
      <c r="A10" s="82">
        <f t="shared" si="5"/>
        <v>5</v>
      </c>
      <c r="B10" s="82"/>
      <c r="C10" s="151">
        <v>9</v>
      </c>
      <c r="D10" s="128" t="s">
        <v>25</v>
      </c>
      <c r="E10" s="84" t="s">
        <v>35</v>
      </c>
      <c r="F10" s="85">
        <f t="shared" si="1"/>
        <v>21</v>
      </c>
      <c r="G10" s="86">
        <f t="shared" si="2"/>
        <v>99</v>
      </c>
      <c r="H10" s="87"/>
      <c r="I10" s="88" t="s">
        <v>233</v>
      </c>
      <c r="J10" s="89" t="s">
        <v>234</v>
      </c>
      <c r="K10" s="89" t="s">
        <v>234</v>
      </c>
      <c r="L10" s="89" t="s">
        <v>234</v>
      </c>
      <c r="M10" s="89" t="s">
        <v>230</v>
      </c>
      <c r="N10" s="89" t="s">
        <v>233</v>
      </c>
      <c r="O10" s="89" t="s">
        <v>230</v>
      </c>
      <c r="P10" s="89" t="s">
        <v>230</v>
      </c>
      <c r="Q10" s="89" t="s">
        <v>234</v>
      </c>
      <c r="R10" s="89" t="s">
        <v>234</v>
      </c>
      <c r="S10" s="89" t="s">
        <v>233</v>
      </c>
      <c r="T10" s="89" t="s">
        <v>241</v>
      </c>
      <c r="U10" s="89" t="s">
        <v>230</v>
      </c>
      <c r="V10" s="89" t="s">
        <v>233</v>
      </c>
      <c r="W10" s="89" t="s">
        <v>232</v>
      </c>
      <c r="X10" s="89" t="s">
        <v>230</v>
      </c>
      <c r="Y10" s="89" t="s">
        <v>232</v>
      </c>
      <c r="Z10" s="89" t="s">
        <v>241</v>
      </c>
      <c r="AA10" s="89" t="s">
        <v>233</v>
      </c>
      <c r="AB10" s="89" t="s">
        <v>233</v>
      </c>
      <c r="AC10" s="90">
        <f t="shared" si="3"/>
        <v>19</v>
      </c>
      <c r="AD10" s="91" t="s">
        <v>245</v>
      </c>
      <c r="AE10" s="92">
        <v>16</v>
      </c>
      <c r="AF10" s="82" t="s">
        <v>230</v>
      </c>
      <c r="AG10" s="92">
        <v>14</v>
      </c>
      <c r="AH10" s="82" t="s">
        <v>241</v>
      </c>
      <c r="AI10" s="92">
        <v>9</v>
      </c>
      <c r="AJ10" s="93">
        <f t="shared" si="4"/>
        <v>2</v>
      </c>
      <c r="AK10" s="161"/>
    </row>
    <row r="11" spans="1:36" ht="20.25" customHeight="1">
      <c r="A11" s="82">
        <f t="shared" si="5"/>
        <v>6</v>
      </c>
      <c r="B11" s="82"/>
      <c r="C11" s="151">
        <v>10</v>
      </c>
      <c r="D11" s="83" t="s">
        <v>202</v>
      </c>
      <c r="E11" s="84" t="s">
        <v>203</v>
      </c>
      <c r="F11" s="85">
        <f t="shared" si="1"/>
        <v>18</v>
      </c>
      <c r="G11" s="86">
        <f t="shared" si="2"/>
        <v>54</v>
      </c>
      <c r="H11" s="87"/>
      <c r="I11" s="88" t="s">
        <v>233</v>
      </c>
      <c r="J11" s="89" t="s">
        <v>234</v>
      </c>
      <c r="K11" s="89" t="s">
        <v>234</v>
      </c>
      <c r="L11" s="89" t="s">
        <v>234</v>
      </c>
      <c r="M11" s="89" t="s">
        <v>230</v>
      </c>
      <c r="N11" s="89" t="s">
        <v>233</v>
      </c>
      <c r="O11" s="89" t="s">
        <v>230</v>
      </c>
      <c r="P11" s="89" t="s">
        <v>230</v>
      </c>
      <c r="Q11" s="89" t="s">
        <v>230</v>
      </c>
      <c r="R11" s="89" t="s">
        <v>234</v>
      </c>
      <c r="S11" s="89" t="s">
        <v>233</v>
      </c>
      <c r="T11" s="89" t="s">
        <v>241</v>
      </c>
      <c r="U11" s="89" t="s">
        <v>230</v>
      </c>
      <c r="V11" s="89" t="s">
        <v>232</v>
      </c>
      <c r="W11" s="89" t="s">
        <v>232</v>
      </c>
      <c r="X11" s="89" t="s">
        <v>230</v>
      </c>
      <c r="Y11" s="89" t="s">
        <v>233</v>
      </c>
      <c r="Z11" s="89" t="s">
        <v>230</v>
      </c>
      <c r="AA11" s="89" t="s">
        <v>233</v>
      </c>
      <c r="AB11" s="89" t="s">
        <v>233</v>
      </c>
      <c r="AC11" s="90">
        <f t="shared" si="3"/>
        <v>15</v>
      </c>
      <c r="AD11" s="91" t="s">
        <v>245</v>
      </c>
      <c r="AE11" s="92">
        <v>17</v>
      </c>
      <c r="AF11" s="82" t="s">
        <v>230</v>
      </c>
      <c r="AG11" s="92">
        <v>17</v>
      </c>
      <c r="AH11" s="82" t="s">
        <v>233</v>
      </c>
      <c r="AI11" s="92">
        <v>20</v>
      </c>
      <c r="AJ11" s="93">
        <f t="shared" si="4"/>
        <v>3</v>
      </c>
    </row>
    <row r="12" spans="1:36" ht="20.25" customHeight="1">
      <c r="A12" s="82">
        <f t="shared" si="5"/>
        <v>7</v>
      </c>
      <c r="B12" s="82"/>
      <c r="C12" s="151">
        <v>27</v>
      </c>
      <c r="D12" s="131" t="s">
        <v>217</v>
      </c>
      <c r="E12" s="95" t="s">
        <v>203</v>
      </c>
      <c r="F12" s="85">
        <f t="shared" si="1"/>
        <v>18</v>
      </c>
      <c r="G12" s="86">
        <f t="shared" si="2"/>
        <v>116</v>
      </c>
      <c r="H12" s="87"/>
      <c r="I12" s="88" t="s">
        <v>233</v>
      </c>
      <c r="J12" s="89" t="s">
        <v>234</v>
      </c>
      <c r="K12" s="89" t="s">
        <v>234</v>
      </c>
      <c r="L12" s="89" t="s">
        <v>234</v>
      </c>
      <c r="M12" s="89" t="s">
        <v>230</v>
      </c>
      <c r="N12" s="89" t="s">
        <v>233</v>
      </c>
      <c r="O12" s="89" t="s">
        <v>230</v>
      </c>
      <c r="P12" s="89" t="s">
        <v>230</v>
      </c>
      <c r="Q12" s="89" t="s">
        <v>234</v>
      </c>
      <c r="R12" s="89" t="s">
        <v>232</v>
      </c>
      <c r="S12" s="89" t="s">
        <v>233</v>
      </c>
      <c r="T12" s="89" t="s">
        <v>241</v>
      </c>
      <c r="U12" s="89" t="s">
        <v>230</v>
      </c>
      <c r="V12" s="89" t="s">
        <v>232</v>
      </c>
      <c r="W12" s="89" t="s">
        <v>232</v>
      </c>
      <c r="X12" s="89" t="s">
        <v>234</v>
      </c>
      <c r="Y12" s="89" t="s">
        <v>232</v>
      </c>
      <c r="Z12" s="89" t="s">
        <v>241</v>
      </c>
      <c r="AA12" s="89" t="s">
        <v>233</v>
      </c>
      <c r="AB12" s="89" t="s">
        <v>233</v>
      </c>
      <c r="AC12" s="90">
        <f t="shared" si="3"/>
        <v>16</v>
      </c>
      <c r="AD12" s="91" t="s">
        <v>245</v>
      </c>
      <c r="AE12" s="92">
        <v>29</v>
      </c>
      <c r="AF12" s="82" t="s">
        <v>230</v>
      </c>
      <c r="AG12" s="92">
        <v>16</v>
      </c>
      <c r="AH12" s="82" t="s">
        <v>241</v>
      </c>
      <c r="AI12" s="92">
        <v>11</v>
      </c>
      <c r="AJ12" s="93">
        <f t="shared" si="4"/>
        <v>2</v>
      </c>
    </row>
    <row r="13" spans="1:36" ht="20.25" customHeight="1">
      <c r="A13" s="82">
        <f t="shared" si="5"/>
        <v>8</v>
      </c>
      <c r="B13" s="147"/>
      <c r="C13" s="151">
        <v>2</v>
      </c>
      <c r="D13" s="128" t="s">
        <v>26</v>
      </c>
      <c r="E13" s="94" t="s">
        <v>139</v>
      </c>
      <c r="F13" s="85">
        <f t="shared" si="1"/>
        <v>18</v>
      </c>
      <c r="G13" s="86">
        <f t="shared" si="2"/>
        <v>211</v>
      </c>
      <c r="H13" s="87"/>
      <c r="I13" s="88" t="s">
        <v>233</v>
      </c>
      <c r="J13" s="89" t="s">
        <v>233</v>
      </c>
      <c r="K13" s="89" t="s">
        <v>233</v>
      </c>
      <c r="L13" s="89" t="s">
        <v>234</v>
      </c>
      <c r="M13" s="89" t="s">
        <v>230</v>
      </c>
      <c r="N13" s="89" t="s">
        <v>233</v>
      </c>
      <c r="O13" s="89" t="s">
        <v>230</v>
      </c>
      <c r="P13" s="89" t="s">
        <v>230</v>
      </c>
      <c r="Q13" s="89" t="s">
        <v>234</v>
      </c>
      <c r="R13" s="89" t="s">
        <v>234</v>
      </c>
      <c r="S13" s="89" t="s">
        <v>233</v>
      </c>
      <c r="T13" s="89" t="s">
        <v>241</v>
      </c>
      <c r="U13" s="89" t="s">
        <v>230</v>
      </c>
      <c r="V13" s="89" t="s">
        <v>232</v>
      </c>
      <c r="W13" s="89" t="s">
        <v>232</v>
      </c>
      <c r="X13" s="89" t="s">
        <v>230</v>
      </c>
      <c r="Y13" s="89" t="s">
        <v>232</v>
      </c>
      <c r="Z13" s="89" t="s">
        <v>230</v>
      </c>
      <c r="AA13" s="89" t="s">
        <v>233</v>
      </c>
      <c r="AB13" s="89" t="s">
        <v>233</v>
      </c>
      <c r="AC13" s="90">
        <f t="shared" si="3"/>
        <v>17</v>
      </c>
      <c r="AD13" s="91" t="s">
        <v>245</v>
      </c>
      <c r="AE13" s="92">
        <v>52</v>
      </c>
      <c r="AF13" s="82" t="s">
        <v>232</v>
      </c>
      <c r="AG13" s="92">
        <v>18</v>
      </c>
      <c r="AH13" s="82" t="s">
        <v>241</v>
      </c>
      <c r="AI13" s="92">
        <v>21</v>
      </c>
      <c r="AJ13" s="93">
        <f t="shared" si="4"/>
        <v>1</v>
      </c>
    </row>
    <row r="14" spans="1:36" ht="20.25" customHeight="1">
      <c r="A14" s="82">
        <f t="shared" si="5"/>
        <v>9</v>
      </c>
      <c r="B14" s="82"/>
      <c r="C14" s="151">
        <v>16</v>
      </c>
      <c r="D14" s="128" t="s">
        <v>42</v>
      </c>
      <c r="E14" s="94" t="s">
        <v>39</v>
      </c>
      <c r="F14" s="85">
        <f t="shared" si="1"/>
        <v>17</v>
      </c>
      <c r="G14" s="86">
        <f t="shared" si="2"/>
        <v>59</v>
      </c>
      <c r="H14" s="87"/>
      <c r="I14" s="88" t="s">
        <v>233</v>
      </c>
      <c r="J14" s="89" t="s">
        <v>234</v>
      </c>
      <c r="K14" s="89" t="s">
        <v>233</v>
      </c>
      <c r="L14" s="89" t="s">
        <v>234</v>
      </c>
      <c r="M14" s="89" t="s">
        <v>230</v>
      </c>
      <c r="N14" s="89" t="s">
        <v>233</v>
      </c>
      <c r="O14" s="89" t="s">
        <v>230</v>
      </c>
      <c r="P14" s="89" t="s">
        <v>230</v>
      </c>
      <c r="Q14" s="89" t="s">
        <v>234</v>
      </c>
      <c r="R14" s="89" t="s">
        <v>232</v>
      </c>
      <c r="S14" s="89" t="s">
        <v>233</v>
      </c>
      <c r="T14" s="89" t="s">
        <v>245</v>
      </c>
      <c r="U14" s="89" t="s">
        <v>234</v>
      </c>
      <c r="V14" s="89" t="s">
        <v>232</v>
      </c>
      <c r="W14" s="89" t="s">
        <v>241</v>
      </c>
      <c r="X14" s="89" t="s">
        <v>230</v>
      </c>
      <c r="Y14" s="89" t="s">
        <v>232</v>
      </c>
      <c r="Z14" s="89" t="s">
        <v>234</v>
      </c>
      <c r="AA14" s="89" t="s">
        <v>233</v>
      </c>
      <c r="AB14" s="89" t="s">
        <v>233</v>
      </c>
      <c r="AC14" s="90">
        <f t="shared" si="3"/>
        <v>14</v>
      </c>
      <c r="AD14" s="91" t="s">
        <v>245</v>
      </c>
      <c r="AE14" s="92">
        <v>28</v>
      </c>
      <c r="AF14" s="82" t="s">
        <v>230</v>
      </c>
      <c r="AG14" s="92">
        <v>24</v>
      </c>
      <c r="AH14" s="82" t="s">
        <v>233</v>
      </c>
      <c r="AI14" s="92">
        <v>7</v>
      </c>
      <c r="AJ14" s="93">
        <f t="shared" si="4"/>
        <v>3</v>
      </c>
    </row>
    <row r="15" spans="1:36" ht="20.25" customHeight="1">
      <c r="A15" s="82">
        <f t="shared" si="5"/>
        <v>10</v>
      </c>
      <c r="B15" s="147"/>
      <c r="C15" s="151">
        <v>6</v>
      </c>
      <c r="D15" s="129" t="s">
        <v>201</v>
      </c>
      <c r="E15" s="95" t="s">
        <v>64</v>
      </c>
      <c r="F15" s="85">
        <f t="shared" si="1"/>
        <v>17</v>
      </c>
      <c r="G15" s="86">
        <f t="shared" si="2"/>
        <v>170</v>
      </c>
      <c r="H15" s="87"/>
      <c r="I15" s="88" t="s">
        <v>232</v>
      </c>
      <c r="J15" s="89" t="s">
        <v>234</v>
      </c>
      <c r="K15" s="89" t="s">
        <v>234</v>
      </c>
      <c r="L15" s="89" t="s">
        <v>234</v>
      </c>
      <c r="M15" s="89" t="s">
        <v>230</v>
      </c>
      <c r="N15" s="89" t="s">
        <v>233</v>
      </c>
      <c r="O15" s="89" t="s">
        <v>230</v>
      </c>
      <c r="P15" s="89" t="s">
        <v>234</v>
      </c>
      <c r="Q15" s="89" t="s">
        <v>234</v>
      </c>
      <c r="R15" s="89" t="s">
        <v>234</v>
      </c>
      <c r="S15" s="89" t="s">
        <v>233</v>
      </c>
      <c r="T15" s="89" t="s">
        <v>241</v>
      </c>
      <c r="U15" s="89" t="s">
        <v>230</v>
      </c>
      <c r="V15" s="89" t="s">
        <v>232</v>
      </c>
      <c r="W15" s="89" t="s">
        <v>232</v>
      </c>
      <c r="X15" s="89" t="s">
        <v>230</v>
      </c>
      <c r="Y15" s="89" t="s">
        <v>232</v>
      </c>
      <c r="Z15" s="89" t="s">
        <v>241</v>
      </c>
      <c r="AA15" s="89" t="s">
        <v>233</v>
      </c>
      <c r="AB15" s="89" t="s">
        <v>233</v>
      </c>
      <c r="AC15" s="90">
        <f t="shared" si="3"/>
        <v>16</v>
      </c>
      <c r="AD15" s="91" t="s">
        <v>232</v>
      </c>
      <c r="AE15" s="92">
        <v>10</v>
      </c>
      <c r="AF15" s="82" t="s">
        <v>232</v>
      </c>
      <c r="AG15" s="92">
        <v>15</v>
      </c>
      <c r="AH15" s="82" t="s">
        <v>233</v>
      </c>
      <c r="AI15" s="92">
        <v>25</v>
      </c>
      <c r="AJ15" s="93">
        <f t="shared" si="4"/>
        <v>1</v>
      </c>
    </row>
    <row r="16" spans="1:36" ht="20.25" customHeight="1">
      <c r="A16" s="82">
        <f t="shared" si="5"/>
        <v>11</v>
      </c>
      <c r="B16" s="82"/>
      <c r="C16" s="151">
        <v>21</v>
      </c>
      <c r="D16" s="128" t="s">
        <v>210</v>
      </c>
      <c r="E16" s="94" t="s">
        <v>37</v>
      </c>
      <c r="F16" s="85">
        <f t="shared" si="1"/>
        <v>17</v>
      </c>
      <c r="G16" s="86">
        <f t="shared" si="2"/>
        <v>186</v>
      </c>
      <c r="H16" s="87"/>
      <c r="I16" s="88" t="s">
        <v>233</v>
      </c>
      <c r="J16" s="89" t="s">
        <v>234</v>
      </c>
      <c r="K16" s="89" t="s">
        <v>234</v>
      </c>
      <c r="L16" s="89" t="s">
        <v>234</v>
      </c>
      <c r="M16" s="89" t="s">
        <v>230</v>
      </c>
      <c r="N16" s="89" t="s">
        <v>233</v>
      </c>
      <c r="O16" s="89" t="s">
        <v>230</v>
      </c>
      <c r="P16" s="89" t="s">
        <v>230</v>
      </c>
      <c r="Q16" s="89" t="s">
        <v>234</v>
      </c>
      <c r="R16" s="89" t="s">
        <v>234</v>
      </c>
      <c r="S16" s="89" t="s">
        <v>233</v>
      </c>
      <c r="T16" s="89" t="s">
        <v>241</v>
      </c>
      <c r="U16" s="89" t="s">
        <v>230</v>
      </c>
      <c r="V16" s="89" t="s">
        <v>232</v>
      </c>
      <c r="W16" s="89" t="s">
        <v>232</v>
      </c>
      <c r="X16" s="89" t="s">
        <v>234</v>
      </c>
      <c r="Y16" s="89" t="s">
        <v>232</v>
      </c>
      <c r="Z16" s="89" t="s">
        <v>241</v>
      </c>
      <c r="AA16" s="89" t="s">
        <v>233</v>
      </c>
      <c r="AB16" s="89" t="s">
        <v>230</v>
      </c>
      <c r="AC16" s="90">
        <f t="shared" si="3"/>
        <v>16</v>
      </c>
      <c r="AD16" s="91" t="s">
        <v>232</v>
      </c>
      <c r="AE16" s="92">
        <v>34</v>
      </c>
      <c r="AF16" s="82" t="s">
        <v>230</v>
      </c>
      <c r="AG16" s="92">
        <v>20</v>
      </c>
      <c r="AH16" s="82" t="s">
        <v>241</v>
      </c>
      <c r="AI16" s="92">
        <v>12</v>
      </c>
      <c r="AJ16" s="93">
        <f t="shared" si="4"/>
        <v>1</v>
      </c>
    </row>
    <row r="17" spans="1:36" ht="20.25" customHeight="1">
      <c r="A17" s="82">
        <f t="shared" si="5"/>
        <v>12</v>
      </c>
      <c r="B17" s="82"/>
      <c r="C17" s="151">
        <v>33</v>
      </c>
      <c r="D17" s="131" t="s">
        <v>36</v>
      </c>
      <c r="E17" s="95" t="s">
        <v>37</v>
      </c>
      <c r="F17" s="85">
        <f t="shared" si="1"/>
        <v>17</v>
      </c>
      <c r="G17" s="86">
        <f t="shared" si="2"/>
        <v>195</v>
      </c>
      <c r="H17" s="87"/>
      <c r="I17" s="88" t="s">
        <v>233</v>
      </c>
      <c r="J17" s="89" t="s">
        <v>234</v>
      </c>
      <c r="K17" s="89" t="s">
        <v>234</v>
      </c>
      <c r="L17" s="89" t="s">
        <v>234</v>
      </c>
      <c r="M17" s="89" t="s">
        <v>230</v>
      </c>
      <c r="N17" s="89" t="s">
        <v>233</v>
      </c>
      <c r="O17" s="89" t="s">
        <v>230</v>
      </c>
      <c r="P17" s="89" t="s">
        <v>234</v>
      </c>
      <c r="Q17" s="89" t="s">
        <v>234</v>
      </c>
      <c r="R17" s="89" t="s">
        <v>234</v>
      </c>
      <c r="S17" s="89" t="s">
        <v>233</v>
      </c>
      <c r="T17" s="89" t="s">
        <v>233</v>
      </c>
      <c r="U17" s="89" t="s">
        <v>230</v>
      </c>
      <c r="V17" s="89" t="s">
        <v>232</v>
      </c>
      <c r="W17" s="89" t="s">
        <v>232</v>
      </c>
      <c r="X17" s="89" t="s">
        <v>230</v>
      </c>
      <c r="Y17" s="89" t="s">
        <v>232</v>
      </c>
      <c r="Z17" s="89" t="s">
        <v>241</v>
      </c>
      <c r="AA17" s="89" t="s">
        <v>233</v>
      </c>
      <c r="AB17" s="89" t="s">
        <v>233</v>
      </c>
      <c r="AC17" s="90">
        <f t="shared" si="3"/>
        <v>16</v>
      </c>
      <c r="AD17" s="91" t="s">
        <v>232</v>
      </c>
      <c r="AE17" s="92">
        <v>21</v>
      </c>
      <c r="AF17" s="82" t="s">
        <v>232</v>
      </c>
      <c r="AG17" s="92">
        <v>30</v>
      </c>
      <c r="AH17" s="82" t="s">
        <v>233</v>
      </c>
      <c r="AI17" s="92">
        <v>24</v>
      </c>
      <c r="AJ17" s="93">
        <f t="shared" si="4"/>
        <v>1</v>
      </c>
    </row>
    <row r="18" spans="1:36" ht="20.25" customHeight="1">
      <c r="A18" s="82">
        <f t="shared" si="5"/>
        <v>13</v>
      </c>
      <c r="B18" s="82"/>
      <c r="C18" s="151">
        <v>26</v>
      </c>
      <c r="D18" s="128" t="s">
        <v>216</v>
      </c>
      <c r="E18" s="94" t="s">
        <v>154</v>
      </c>
      <c r="F18" s="85">
        <f t="shared" si="1"/>
        <v>16</v>
      </c>
      <c r="G18" s="86">
        <f t="shared" si="2"/>
        <v>112</v>
      </c>
      <c r="H18" s="87"/>
      <c r="I18" s="88" t="s">
        <v>11</v>
      </c>
      <c r="J18" s="89" t="s">
        <v>234</v>
      </c>
      <c r="K18" s="89" t="s">
        <v>234</v>
      </c>
      <c r="L18" s="89" t="s">
        <v>234</v>
      </c>
      <c r="M18" s="89" t="s">
        <v>230</v>
      </c>
      <c r="N18" s="89" t="s">
        <v>233</v>
      </c>
      <c r="O18" s="89" t="s">
        <v>230</v>
      </c>
      <c r="P18" s="89" t="s">
        <v>234</v>
      </c>
      <c r="Q18" s="89" t="s">
        <v>234</v>
      </c>
      <c r="R18" s="89" t="s">
        <v>234</v>
      </c>
      <c r="S18" s="89" t="s">
        <v>233</v>
      </c>
      <c r="T18" s="89" t="s">
        <v>241</v>
      </c>
      <c r="U18" s="89" t="s">
        <v>230</v>
      </c>
      <c r="V18" s="89" t="s">
        <v>232</v>
      </c>
      <c r="W18" s="89" t="s">
        <v>232</v>
      </c>
      <c r="X18" s="89" t="s">
        <v>230</v>
      </c>
      <c r="Y18" s="89" t="s">
        <v>233</v>
      </c>
      <c r="Z18" s="89" t="s">
        <v>234</v>
      </c>
      <c r="AA18" s="89" t="s">
        <v>230</v>
      </c>
      <c r="AB18" s="89" t="s">
        <v>233</v>
      </c>
      <c r="AC18" s="90">
        <f t="shared" si="3"/>
        <v>14</v>
      </c>
      <c r="AD18" s="91" t="s">
        <v>232</v>
      </c>
      <c r="AE18" s="92">
        <v>8</v>
      </c>
      <c r="AF18" s="82" t="s">
        <v>230</v>
      </c>
      <c r="AG18" s="92">
        <v>12</v>
      </c>
      <c r="AH18" s="82" t="s">
        <v>233</v>
      </c>
      <c r="AI18" s="92">
        <v>32</v>
      </c>
      <c r="AJ18" s="93">
        <f t="shared" si="4"/>
        <v>2</v>
      </c>
    </row>
    <row r="19" spans="1:36" ht="20.25" customHeight="1">
      <c r="A19" s="82">
        <f t="shared" si="5"/>
        <v>14</v>
      </c>
      <c r="B19" s="82"/>
      <c r="C19" s="151">
        <v>7</v>
      </c>
      <c r="D19" s="128" t="s">
        <v>45</v>
      </c>
      <c r="E19" s="94" t="s">
        <v>37</v>
      </c>
      <c r="F19" s="85">
        <f t="shared" si="1"/>
        <v>16</v>
      </c>
      <c r="G19" s="86">
        <f t="shared" si="2"/>
        <v>153</v>
      </c>
      <c r="H19" s="87"/>
      <c r="I19" s="88" t="s">
        <v>233</v>
      </c>
      <c r="J19" s="89" t="s">
        <v>233</v>
      </c>
      <c r="K19" s="89" t="s">
        <v>234</v>
      </c>
      <c r="L19" s="89" t="s">
        <v>234</v>
      </c>
      <c r="M19" s="89" t="s">
        <v>230</v>
      </c>
      <c r="N19" s="89" t="s">
        <v>233</v>
      </c>
      <c r="O19" s="89" t="s">
        <v>230</v>
      </c>
      <c r="P19" s="89" t="s">
        <v>230</v>
      </c>
      <c r="Q19" s="89" t="s">
        <v>234</v>
      </c>
      <c r="R19" s="89" t="s">
        <v>234</v>
      </c>
      <c r="S19" s="89" t="s">
        <v>233</v>
      </c>
      <c r="T19" s="89" t="s">
        <v>232</v>
      </c>
      <c r="U19" s="89" t="s">
        <v>230</v>
      </c>
      <c r="V19" s="89" t="s">
        <v>232</v>
      </c>
      <c r="W19" s="89" t="s">
        <v>233</v>
      </c>
      <c r="X19" s="89" t="s">
        <v>230</v>
      </c>
      <c r="Y19" s="89" t="s">
        <v>241</v>
      </c>
      <c r="Z19" s="89" t="s">
        <v>241</v>
      </c>
      <c r="AA19" s="89" t="s">
        <v>233</v>
      </c>
      <c r="AB19" s="89" t="s">
        <v>233</v>
      </c>
      <c r="AC19" s="90">
        <f t="shared" si="3"/>
        <v>14</v>
      </c>
      <c r="AD19" s="91" t="s">
        <v>245</v>
      </c>
      <c r="AE19" s="92">
        <v>39</v>
      </c>
      <c r="AF19" s="82" t="s">
        <v>232</v>
      </c>
      <c r="AG19" s="92">
        <v>23</v>
      </c>
      <c r="AH19" s="82" t="s">
        <v>233</v>
      </c>
      <c r="AI19" s="92">
        <v>31</v>
      </c>
      <c r="AJ19" s="93">
        <f t="shared" si="4"/>
        <v>2</v>
      </c>
    </row>
    <row r="20" spans="1:36" ht="20.25" customHeight="1">
      <c r="A20" s="82">
        <v>14</v>
      </c>
      <c r="B20" s="82"/>
      <c r="C20" s="151">
        <v>18</v>
      </c>
      <c r="D20" s="83" t="s">
        <v>207</v>
      </c>
      <c r="E20" s="84" t="s">
        <v>208</v>
      </c>
      <c r="F20" s="85">
        <f t="shared" si="1"/>
        <v>16</v>
      </c>
      <c r="G20" s="86">
        <f t="shared" si="2"/>
        <v>153</v>
      </c>
      <c r="H20" s="87"/>
      <c r="I20" s="88" t="s">
        <v>233</v>
      </c>
      <c r="J20" s="89" t="s">
        <v>234</v>
      </c>
      <c r="K20" s="89" t="s">
        <v>234</v>
      </c>
      <c r="L20" s="89" t="s">
        <v>234</v>
      </c>
      <c r="M20" s="89" t="s">
        <v>230</v>
      </c>
      <c r="N20" s="89" t="s">
        <v>233</v>
      </c>
      <c r="O20" s="89" t="s">
        <v>230</v>
      </c>
      <c r="P20" s="89" t="s">
        <v>234</v>
      </c>
      <c r="Q20" s="89" t="s">
        <v>234</v>
      </c>
      <c r="R20" s="89" t="s">
        <v>232</v>
      </c>
      <c r="S20" s="89" t="s">
        <v>233</v>
      </c>
      <c r="T20" s="89" t="s">
        <v>241</v>
      </c>
      <c r="U20" s="89" t="s">
        <v>230</v>
      </c>
      <c r="V20" s="89" t="s">
        <v>232</v>
      </c>
      <c r="W20" s="89" t="s">
        <v>232</v>
      </c>
      <c r="X20" s="89" t="s">
        <v>230</v>
      </c>
      <c r="Y20" s="89" t="s">
        <v>233</v>
      </c>
      <c r="Z20" s="89" t="s">
        <v>241</v>
      </c>
      <c r="AA20" s="89" t="s">
        <v>233</v>
      </c>
      <c r="AB20" s="89" t="s">
        <v>233</v>
      </c>
      <c r="AC20" s="90">
        <f t="shared" si="3"/>
        <v>15</v>
      </c>
      <c r="AD20" s="91" t="s">
        <v>245</v>
      </c>
      <c r="AE20" s="92">
        <v>14</v>
      </c>
      <c r="AF20" s="82" t="s">
        <v>232</v>
      </c>
      <c r="AG20" s="92">
        <v>11</v>
      </c>
      <c r="AH20" s="82" t="s">
        <v>241</v>
      </c>
      <c r="AI20" s="92">
        <v>8</v>
      </c>
      <c r="AJ20" s="93">
        <f t="shared" si="4"/>
        <v>1</v>
      </c>
    </row>
    <row r="21" spans="1:36" ht="20.25" customHeight="1">
      <c r="A21" s="82">
        <v>16</v>
      </c>
      <c r="B21" s="82"/>
      <c r="C21" s="151">
        <v>30</v>
      </c>
      <c r="D21" s="83" t="s">
        <v>220</v>
      </c>
      <c r="E21" s="84" t="s">
        <v>221</v>
      </c>
      <c r="F21" s="85">
        <f t="shared" si="1"/>
        <v>16</v>
      </c>
      <c r="G21" s="86">
        <f t="shared" si="2"/>
        <v>181</v>
      </c>
      <c r="H21" s="87"/>
      <c r="I21" s="88" t="s">
        <v>233</v>
      </c>
      <c r="J21" s="89" t="s">
        <v>234</v>
      </c>
      <c r="K21" s="89" t="s">
        <v>234</v>
      </c>
      <c r="L21" s="89" t="s">
        <v>234</v>
      </c>
      <c r="M21" s="89" t="s">
        <v>230</v>
      </c>
      <c r="N21" s="89" t="s">
        <v>233</v>
      </c>
      <c r="O21" s="89" t="s">
        <v>230</v>
      </c>
      <c r="P21" s="89" t="s">
        <v>230</v>
      </c>
      <c r="Q21" s="89" t="s">
        <v>234</v>
      </c>
      <c r="R21" s="89" t="s">
        <v>232</v>
      </c>
      <c r="S21" s="89" t="s">
        <v>233</v>
      </c>
      <c r="T21" s="89" t="s">
        <v>232</v>
      </c>
      <c r="U21" s="89" t="s">
        <v>230</v>
      </c>
      <c r="V21" s="89" t="s">
        <v>233</v>
      </c>
      <c r="W21" s="89" t="s">
        <v>232</v>
      </c>
      <c r="X21" s="89" t="s">
        <v>230</v>
      </c>
      <c r="Y21" s="89" t="s">
        <v>232</v>
      </c>
      <c r="Z21" s="89" t="s">
        <v>234</v>
      </c>
      <c r="AA21" s="89" t="s">
        <v>232</v>
      </c>
      <c r="AB21" s="89" t="s">
        <v>233</v>
      </c>
      <c r="AC21" s="90">
        <f t="shared" si="3"/>
        <v>15</v>
      </c>
      <c r="AD21" s="91" t="s">
        <v>232</v>
      </c>
      <c r="AE21" s="92">
        <v>28</v>
      </c>
      <c r="AF21" s="82" t="s">
        <v>230</v>
      </c>
      <c r="AG21" s="92">
        <v>17</v>
      </c>
      <c r="AH21" s="82" t="s">
        <v>241</v>
      </c>
      <c r="AI21" s="92">
        <v>16</v>
      </c>
      <c r="AJ21" s="93">
        <f t="shared" si="4"/>
        <v>1</v>
      </c>
    </row>
    <row r="22" spans="1:36" ht="20.25" customHeight="1">
      <c r="A22" s="82">
        <f t="shared" si="5"/>
        <v>17</v>
      </c>
      <c r="B22" s="82"/>
      <c r="C22" s="151">
        <v>13</v>
      </c>
      <c r="D22" s="128" t="s">
        <v>204</v>
      </c>
      <c r="E22" s="94" t="s">
        <v>56</v>
      </c>
      <c r="F22" s="85">
        <f t="shared" si="1"/>
        <v>16</v>
      </c>
      <c r="G22" s="86">
        <f t="shared" si="2"/>
        <v>189</v>
      </c>
      <c r="H22" s="87"/>
      <c r="I22" s="88" t="s">
        <v>233</v>
      </c>
      <c r="J22" s="89" t="s">
        <v>233</v>
      </c>
      <c r="K22" s="89" t="s">
        <v>234</v>
      </c>
      <c r="L22" s="89" t="s">
        <v>234</v>
      </c>
      <c r="M22" s="89" t="s">
        <v>230</v>
      </c>
      <c r="N22" s="89" t="s">
        <v>233</v>
      </c>
      <c r="O22" s="89" t="s">
        <v>230</v>
      </c>
      <c r="P22" s="89" t="s">
        <v>234</v>
      </c>
      <c r="Q22" s="89" t="s">
        <v>234</v>
      </c>
      <c r="R22" s="89" t="s">
        <v>232</v>
      </c>
      <c r="S22" s="89" t="s">
        <v>233</v>
      </c>
      <c r="T22" s="89" t="s">
        <v>241</v>
      </c>
      <c r="U22" s="89" t="s">
        <v>230</v>
      </c>
      <c r="V22" s="89" t="s">
        <v>233</v>
      </c>
      <c r="W22" s="89" t="s">
        <v>232</v>
      </c>
      <c r="X22" s="89" t="s">
        <v>230</v>
      </c>
      <c r="Y22" s="89" t="s">
        <v>232</v>
      </c>
      <c r="Z22" s="89" t="s">
        <v>234</v>
      </c>
      <c r="AA22" s="89" t="s">
        <v>233</v>
      </c>
      <c r="AB22" s="89" t="s">
        <v>233</v>
      </c>
      <c r="AC22" s="90">
        <f t="shared" si="3"/>
        <v>15</v>
      </c>
      <c r="AD22" s="91" t="s">
        <v>245</v>
      </c>
      <c r="AE22" s="92">
        <v>22</v>
      </c>
      <c r="AF22" s="82" t="s">
        <v>232</v>
      </c>
      <c r="AG22" s="92">
        <v>22</v>
      </c>
      <c r="AH22" s="82" t="s">
        <v>241</v>
      </c>
      <c r="AI22" s="92">
        <v>25</v>
      </c>
      <c r="AJ22" s="93">
        <f t="shared" si="4"/>
        <v>1</v>
      </c>
    </row>
    <row r="23" spans="1:36" ht="20.25" customHeight="1">
      <c r="A23" s="82">
        <f t="shared" si="5"/>
        <v>18</v>
      </c>
      <c r="B23" s="82"/>
      <c r="C23" s="151">
        <v>11</v>
      </c>
      <c r="D23" s="96" t="s">
        <v>48</v>
      </c>
      <c r="E23" s="84" t="s">
        <v>49</v>
      </c>
      <c r="F23" s="85">
        <f t="shared" si="1"/>
        <v>16</v>
      </c>
      <c r="G23" s="86">
        <f t="shared" si="2"/>
        <v>194</v>
      </c>
      <c r="H23" s="87"/>
      <c r="I23" s="88" t="s">
        <v>11</v>
      </c>
      <c r="J23" s="89" t="s">
        <v>234</v>
      </c>
      <c r="K23" s="89" t="s">
        <v>233</v>
      </c>
      <c r="L23" s="89" t="s">
        <v>234</v>
      </c>
      <c r="M23" s="89" t="s">
        <v>230</v>
      </c>
      <c r="N23" s="89" t="s">
        <v>233</v>
      </c>
      <c r="O23" s="89" t="s">
        <v>230</v>
      </c>
      <c r="P23" s="89" t="s">
        <v>230</v>
      </c>
      <c r="Q23" s="89" t="s">
        <v>234</v>
      </c>
      <c r="R23" s="89" t="s">
        <v>232</v>
      </c>
      <c r="S23" s="89" t="s">
        <v>233</v>
      </c>
      <c r="T23" s="89" t="s">
        <v>241</v>
      </c>
      <c r="U23" s="89" t="s">
        <v>230</v>
      </c>
      <c r="V23" s="89" t="s">
        <v>232</v>
      </c>
      <c r="W23" s="89" t="s">
        <v>232</v>
      </c>
      <c r="X23" s="89" t="s">
        <v>243</v>
      </c>
      <c r="Y23" s="89" t="s">
        <v>232</v>
      </c>
      <c r="Z23" s="89" t="s">
        <v>241</v>
      </c>
      <c r="AA23" s="89" t="s">
        <v>230</v>
      </c>
      <c r="AB23" s="89" t="s">
        <v>234</v>
      </c>
      <c r="AC23" s="90">
        <f t="shared" si="3"/>
        <v>15</v>
      </c>
      <c r="AD23" s="91" t="s">
        <v>232</v>
      </c>
      <c r="AE23" s="92">
        <v>23</v>
      </c>
      <c r="AF23" s="82" t="s">
        <v>232</v>
      </c>
      <c r="AG23" s="92">
        <v>16</v>
      </c>
      <c r="AH23" s="82" t="s">
        <v>233</v>
      </c>
      <c r="AI23" s="92">
        <v>35</v>
      </c>
      <c r="AJ23" s="93">
        <f t="shared" si="4"/>
        <v>1</v>
      </c>
    </row>
    <row r="24" spans="1:36" ht="20.25" customHeight="1">
      <c r="A24" s="82">
        <f t="shared" si="5"/>
        <v>19</v>
      </c>
      <c r="B24" s="82"/>
      <c r="C24" s="151">
        <v>1</v>
      </c>
      <c r="D24" s="128" t="s">
        <v>195</v>
      </c>
      <c r="E24" s="94" t="s">
        <v>196</v>
      </c>
      <c r="F24" s="85">
        <f t="shared" si="1"/>
        <v>15</v>
      </c>
      <c r="G24" s="86">
        <f t="shared" si="2"/>
        <v>120</v>
      </c>
      <c r="H24" s="87"/>
      <c r="I24" s="88" t="s">
        <v>233</v>
      </c>
      <c r="J24" s="89" t="s">
        <v>241</v>
      </c>
      <c r="K24" s="89" t="s">
        <v>246</v>
      </c>
      <c r="L24" s="89" t="s">
        <v>246</v>
      </c>
      <c r="M24" s="89" t="s">
        <v>230</v>
      </c>
      <c r="N24" s="89" t="s">
        <v>230</v>
      </c>
      <c r="O24" s="89" t="s">
        <v>230</v>
      </c>
      <c r="P24" s="89" t="s">
        <v>234</v>
      </c>
      <c r="Q24" s="89" t="s">
        <v>230</v>
      </c>
      <c r="R24" s="89" t="s">
        <v>232</v>
      </c>
      <c r="S24" s="89" t="s">
        <v>233</v>
      </c>
      <c r="T24" s="89" t="s">
        <v>241</v>
      </c>
      <c r="U24" s="89" t="s">
        <v>230</v>
      </c>
      <c r="V24" s="89" t="s">
        <v>232</v>
      </c>
      <c r="W24" s="89" t="s">
        <v>232</v>
      </c>
      <c r="X24" s="89" t="s">
        <v>230</v>
      </c>
      <c r="Y24" s="89" t="s">
        <v>232</v>
      </c>
      <c r="Z24" s="89" t="s">
        <v>241</v>
      </c>
      <c r="AA24" s="89" t="s">
        <v>233</v>
      </c>
      <c r="AB24" s="89" t="s">
        <v>233</v>
      </c>
      <c r="AC24" s="90">
        <f t="shared" si="3"/>
        <v>13</v>
      </c>
      <c r="AD24" s="91" t="s">
        <v>232</v>
      </c>
      <c r="AE24" s="92">
        <v>22</v>
      </c>
      <c r="AF24" s="82" t="s">
        <v>230</v>
      </c>
      <c r="AG24" s="92">
        <v>21</v>
      </c>
      <c r="AH24" s="82" t="s">
        <v>233</v>
      </c>
      <c r="AI24" s="92">
        <v>17</v>
      </c>
      <c r="AJ24" s="93">
        <f t="shared" si="4"/>
        <v>2</v>
      </c>
    </row>
    <row r="25" spans="1:36" ht="20.25" customHeight="1">
      <c r="A25" s="82">
        <f t="shared" si="5"/>
        <v>20</v>
      </c>
      <c r="B25" s="82"/>
      <c r="C25" s="151">
        <v>31</v>
      </c>
      <c r="D25" s="128" t="s">
        <v>222</v>
      </c>
      <c r="E25" s="94" t="s">
        <v>39</v>
      </c>
      <c r="F25" s="85">
        <f t="shared" si="1"/>
        <v>15</v>
      </c>
      <c r="G25" s="86">
        <f t="shared" si="2"/>
        <v>132</v>
      </c>
      <c r="H25" s="87"/>
      <c r="I25" s="88" t="s">
        <v>233</v>
      </c>
      <c r="J25" s="89" t="s">
        <v>234</v>
      </c>
      <c r="K25" s="89" t="s">
        <v>234</v>
      </c>
      <c r="L25" s="89" t="s">
        <v>234</v>
      </c>
      <c r="M25" s="89" t="s">
        <v>230</v>
      </c>
      <c r="N25" s="89" t="s">
        <v>233</v>
      </c>
      <c r="O25" s="89" t="s">
        <v>230</v>
      </c>
      <c r="P25" s="89" t="s">
        <v>234</v>
      </c>
      <c r="Q25" s="89" t="s">
        <v>230</v>
      </c>
      <c r="R25" s="89" t="s">
        <v>234</v>
      </c>
      <c r="S25" s="89" t="s">
        <v>233</v>
      </c>
      <c r="T25" s="89" t="s">
        <v>233</v>
      </c>
      <c r="U25" s="89" t="s">
        <v>230</v>
      </c>
      <c r="V25" s="89" t="s">
        <v>232</v>
      </c>
      <c r="W25" s="89" t="s">
        <v>232</v>
      </c>
      <c r="X25" s="89" t="s">
        <v>230</v>
      </c>
      <c r="Y25" s="89" t="s">
        <v>241</v>
      </c>
      <c r="Z25" s="89" t="s">
        <v>241</v>
      </c>
      <c r="AA25" s="89" t="s">
        <v>230</v>
      </c>
      <c r="AB25" s="89" t="s">
        <v>233</v>
      </c>
      <c r="AC25" s="90">
        <f t="shared" si="3"/>
        <v>13</v>
      </c>
      <c r="AD25" s="91" t="s">
        <v>245</v>
      </c>
      <c r="AE25" s="92">
        <v>28</v>
      </c>
      <c r="AF25" s="82" t="s">
        <v>230</v>
      </c>
      <c r="AG25" s="92">
        <v>22</v>
      </c>
      <c r="AH25" s="82" t="s">
        <v>241</v>
      </c>
      <c r="AI25" s="92">
        <v>22</v>
      </c>
      <c r="AJ25" s="93">
        <f t="shared" si="4"/>
        <v>2</v>
      </c>
    </row>
    <row r="26" spans="1:36" ht="20.25" customHeight="1">
      <c r="A26" s="82">
        <f t="shared" si="5"/>
        <v>21</v>
      </c>
      <c r="B26" s="82"/>
      <c r="C26" s="151">
        <v>28</v>
      </c>
      <c r="D26" s="131" t="s">
        <v>218</v>
      </c>
      <c r="E26" s="97" t="s">
        <v>215</v>
      </c>
      <c r="F26" s="85">
        <f t="shared" si="1"/>
        <v>15</v>
      </c>
      <c r="G26" s="86">
        <f t="shared" si="2"/>
        <v>176</v>
      </c>
      <c r="H26" s="87"/>
      <c r="I26" s="88" t="s">
        <v>232</v>
      </c>
      <c r="J26" s="89" t="s">
        <v>233</v>
      </c>
      <c r="K26" s="89" t="s">
        <v>233</v>
      </c>
      <c r="L26" s="89" t="s">
        <v>234</v>
      </c>
      <c r="M26" s="89" t="s">
        <v>230</v>
      </c>
      <c r="N26" s="89" t="s">
        <v>233</v>
      </c>
      <c r="O26" s="89" t="s">
        <v>230</v>
      </c>
      <c r="P26" s="89" t="s">
        <v>230</v>
      </c>
      <c r="Q26" s="89" t="s">
        <v>234</v>
      </c>
      <c r="R26" s="89" t="s">
        <v>234</v>
      </c>
      <c r="S26" s="89" t="s">
        <v>233</v>
      </c>
      <c r="T26" s="89" t="s">
        <v>234</v>
      </c>
      <c r="U26" s="89" t="s">
        <v>230</v>
      </c>
      <c r="V26" s="89" t="s">
        <v>232</v>
      </c>
      <c r="W26" s="89" t="s">
        <v>241</v>
      </c>
      <c r="X26" s="89" t="s">
        <v>230</v>
      </c>
      <c r="Y26" s="89" t="s">
        <v>232</v>
      </c>
      <c r="Z26" s="89" t="s">
        <v>241</v>
      </c>
      <c r="AA26" s="89" t="s">
        <v>232</v>
      </c>
      <c r="AB26" s="89" t="s">
        <v>233</v>
      </c>
      <c r="AC26" s="90">
        <f t="shared" si="3"/>
        <v>14</v>
      </c>
      <c r="AD26" s="91" t="s">
        <v>245</v>
      </c>
      <c r="AE26" s="92">
        <v>31</v>
      </c>
      <c r="AF26" s="82" t="s">
        <v>232</v>
      </c>
      <c r="AG26" s="92">
        <v>14</v>
      </c>
      <c r="AH26" s="82" t="s">
        <v>241</v>
      </c>
      <c r="AI26" s="92">
        <v>11</v>
      </c>
      <c r="AJ26" s="93">
        <f t="shared" si="4"/>
        <v>1</v>
      </c>
    </row>
    <row r="27" spans="1:36" ht="20.25" customHeight="1">
      <c r="A27" s="82">
        <f t="shared" si="5"/>
        <v>22</v>
      </c>
      <c r="B27" s="82"/>
      <c r="C27" s="151">
        <v>14</v>
      </c>
      <c r="D27" s="128" t="s">
        <v>33</v>
      </c>
      <c r="E27" s="100" t="s">
        <v>34</v>
      </c>
      <c r="F27" s="85">
        <f t="shared" si="1"/>
        <v>15</v>
      </c>
      <c r="G27" s="86">
        <f t="shared" si="2"/>
        <v>223</v>
      </c>
      <c r="H27" s="87"/>
      <c r="I27" s="88" t="s">
        <v>232</v>
      </c>
      <c r="J27" s="89" t="s">
        <v>233</v>
      </c>
      <c r="K27" s="89" t="s">
        <v>233</v>
      </c>
      <c r="L27" s="89" t="s">
        <v>234</v>
      </c>
      <c r="M27" s="89" t="s">
        <v>230</v>
      </c>
      <c r="N27" s="89" t="s">
        <v>233</v>
      </c>
      <c r="O27" s="89" t="s">
        <v>230</v>
      </c>
      <c r="P27" s="89" t="s">
        <v>230</v>
      </c>
      <c r="Q27" s="89" t="s">
        <v>234</v>
      </c>
      <c r="R27" s="89" t="s">
        <v>232</v>
      </c>
      <c r="S27" s="89" t="s">
        <v>233</v>
      </c>
      <c r="T27" s="89" t="s">
        <v>241</v>
      </c>
      <c r="U27" s="89" t="s">
        <v>230</v>
      </c>
      <c r="V27" s="89" t="s">
        <v>232</v>
      </c>
      <c r="W27" s="89" t="s">
        <v>241</v>
      </c>
      <c r="X27" s="89" t="s">
        <v>230</v>
      </c>
      <c r="Y27" s="89" t="s">
        <v>232</v>
      </c>
      <c r="Z27" s="89" t="s">
        <v>233</v>
      </c>
      <c r="AA27" s="89" t="s">
        <v>233</v>
      </c>
      <c r="AB27" s="89" t="s">
        <v>233</v>
      </c>
      <c r="AC27" s="90">
        <f t="shared" si="3"/>
        <v>14</v>
      </c>
      <c r="AD27" s="91" t="s">
        <v>245</v>
      </c>
      <c r="AE27" s="92">
        <v>35</v>
      </c>
      <c r="AF27" s="82" t="s">
        <v>241</v>
      </c>
      <c r="AG27" s="92">
        <v>56</v>
      </c>
      <c r="AH27" s="82" t="s">
        <v>245</v>
      </c>
      <c r="AI27" s="92">
        <v>12</v>
      </c>
      <c r="AJ27" s="93">
        <f t="shared" si="4"/>
        <v>1</v>
      </c>
    </row>
    <row r="28" spans="1:36" ht="20.25" customHeight="1">
      <c r="A28" s="82">
        <f t="shared" si="5"/>
        <v>23</v>
      </c>
      <c r="B28" s="82"/>
      <c r="C28" s="151">
        <v>34</v>
      </c>
      <c r="D28" s="131" t="s">
        <v>247</v>
      </c>
      <c r="E28" s="162" t="s">
        <v>248</v>
      </c>
      <c r="F28" s="85">
        <f t="shared" si="1"/>
        <v>15</v>
      </c>
      <c r="G28" s="86">
        <f t="shared" si="2"/>
        <v>272</v>
      </c>
      <c r="H28" s="87"/>
      <c r="I28" s="88" t="s">
        <v>233</v>
      </c>
      <c r="J28" s="89" t="s">
        <v>234</v>
      </c>
      <c r="K28" s="89" t="s">
        <v>30</v>
      </c>
      <c r="L28" s="89" t="s">
        <v>234</v>
      </c>
      <c r="M28" s="89" t="s">
        <v>230</v>
      </c>
      <c r="N28" s="89" t="s">
        <v>233</v>
      </c>
      <c r="O28" s="89" t="s">
        <v>230</v>
      </c>
      <c r="P28" s="89" t="s">
        <v>230</v>
      </c>
      <c r="Q28" s="89" t="s">
        <v>234</v>
      </c>
      <c r="R28" s="89" t="s">
        <v>234</v>
      </c>
      <c r="S28" s="89" t="s">
        <v>233</v>
      </c>
      <c r="T28" s="89" t="s">
        <v>232</v>
      </c>
      <c r="U28" s="89" t="s">
        <v>230</v>
      </c>
      <c r="V28" s="89" t="s">
        <v>232</v>
      </c>
      <c r="W28" s="89" t="s">
        <v>232</v>
      </c>
      <c r="X28" s="89" t="s">
        <v>230</v>
      </c>
      <c r="Y28" s="89" t="s">
        <v>230</v>
      </c>
      <c r="Z28" s="89" t="s">
        <v>230</v>
      </c>
      <c r="AA28" s="89" t="s">
        <v>233</v>
      </c>
      <c r="AB28" s="89" t="s">
        <v>233</v>
      </c>
      <c r="AC28" s="90">
        <f t="shared" si="3"/>
        <v>15</v>
      </c>
      <c r="AD28" s="91" t="s">
        <v>232</v>
      </c>
      <c r="AE28" s="92">
        <v>46</v>
      </c>
      <c r="AF28" s="82" t="s">
        <v>232</v>
      </c>
      <c r="AG28" s="92">
        <v>27</v>
      </c>
      <c r="AH28" s="82" t="s">
        <v>241</v>
      </c>
      <c r="AI28" s="92">
        <v>19</v>
      </c>
      <c r="AJ28" s="93">
        <f t="shared" si="4"/>
        <v>0</v>
      </c>
    </row>
    <row r="29" spans="1:36" ht="20.25" customHeight="1">
      <c r="A29" s="82">
        <f t="shared" si="5"/>
        <v>24</v>
      </c>
      <c r="B29" s="82"/>
      <c r="C29" s="151">
        <v>19</v>
      </c>
      <c r="D29" s="128" t="s">
        <v>40</v>
      </c>
      <c r="E29" s="99" t="s">
        <v>41</v>
      </c>
      <c r="F29" s="85">
        <f t="shared" si="1"/>
        <v>15</v>
      </c>
      <c r="G29" s="86">
        <f t="shared" si="2"/>
        <v>276</v>
      </c>
      <c r="H29" s="87"/>
      <c r="I29" s="88" t="s">
        <v>233</v>
      </c>
      <c r="J29" s="89" t="s">
        <v>233</v>
      </c>
      <c r="K29" s="89" t="s">
        <v>234</v>
      </c>
      <c r="L29" s="89" t="s">
        <v>234</v>
      </c>
      <c r="M29" s="89" t="s">
        <v>230</v>
      </c>
      <c r="N29" s="89" t="s">
        <v>233</v>
      </c>
      <c r="O29" s="89" t="s">
        <v>230</v>
      </c>
      <c r="P29" s="89" t="s">
        <v>230</v>
      </c>
      <c r="Q29" s="89" t="s">
        <v>230</v>
      </c>
      <c r="R29" s="89" t="s">
        <v>234</v>
      </c>
      <c r="S29" s="89" t="s">
        <v>233</v>
      </c>
      <c r="T29" s="89" t="s">
        <v>234</v>
      </c>
      <c r="U29" s="89" t="s">
        <v>230</v>
      </c>
      <c r="V29" s="89" t="s">
        <v>233</v>
      </c>
      <c r="W29" s="89" t="s">
        <v>232</v>
      </c>
      <c r="X29" s="89" t="s">
        <v>234</v>
      </c>
      <c r="Y29" s="89" t="s">
        <v>232</v>
      </c>
      <c r="Z29" s="89" t="s">
        <v>241</v>
      </c>
      <c r="AA29" s="89" t="s">
        <v>233</v>
      </c>
      <c r="AB29" s="89" t="s">
        <v>233</v>
      </c>
      <c r="AC29" s="90">
        <f t="shared" si="3"/>
        <v>15</v>
      </c>
      <c r="AD29" s="91" t="s">
        <v>232</v>
      </c>
      <c r="AE29" s="92">
        <v>48</v>
      </c>
      <c r="AF29" s="82" t="s">
        <v>232</v>
      </c>
      <c r="AG29" s="92">
        <v>29</v>
      </c>
      <c r="AH29" s="82" t="s">
        <v>241</v>
      </c>
      <c r="AI29" s="92">
        <v>19</v>
      </c>
      <c r="AJ29" s="93">
        <f t="shared" si="4"/>
        <v>0</v>
      </c>
    </row>
    <row r="30" spans="1:36" ht="20.25" customHeight="1">
      <c r="A30" s="82">
        <f t="shared" si="5"/>
        <v>25</v>
      </c>
      <c r="B30" s="82"/>
      <c r="C30" s="151">
        <v>29</v>
      </c>
      <c r="D30" s="128" t="s">
        <v>219</v>
      </c>
      <c r="E30" s="99" t="s">
        <v>46</v>
      </c>
      <c r="F30" s="85">
        <f t="shared" si="1"/>
        <v>14</v>
      </c>
      <c r="G30" s="86">
        <f t="shared" si="2"/>
        <v>65</v>
      </c>
      <c r="H30" s="87"/>
      <c r="I30" s="88" t="s">
        <v>233</v>
      </c>
      <c r="J30" s="89" t="s">
        <v>233</v>
      </c>
      <c r="K30" s="89" t="s">
        <v>234</v>
      </c>
      <c r="L30" s="89" t="s">
        <v>234</v>
      </c>
      <c r="M30" s="89" t="s">
        <v>230</v>
      </c>
      <c r="N30" s="89" t="s">
        <v>230</v>
      </c>
      <c r="O30" s="89" t="s">
        <v>230</v>
      </c>
      <c r="P30" s="89" t="s">
        <v>234</v>
      </c>
      <c r="Q30" s="89" t="s">
        <v>234</v>
      </c>
      <c r="R30" s="89" t="s">
        <v>232</v>
      </c>
      <c r="S30" s="89" t="s">
        <v>233</v>
      </c>
      <c r="T30" s="89" t="s">
        <v>257</v>
      </c>
      <c r="U30" s="89" t="s">
        <v>230</v>
      </c>
      <c r="V30" s="89" t="s">
        <v>233</v>
      </c>
      <c r="W30" s="89" t="s">
        <v>232</v>
      </c>
      <c r="X30" s="89" t="s">
        <v>234</v>
      </c>
      <c r="Y30" s="89" t="s">
        <v>232</v>
      </c>
      <c r="Z30" s="89" t="s">
        <v>233</v>
      </c>
      <c r="AA30" s="89" t="s">
        <v>232</v>
      </c>
      <c r="AB30" s="89" t="s">
        <v>233</v>
      </c>
      <c r="AC30" s="90">
        <f t="shared" si="3"/>
        <v>11</v>
      </c>
      <c r="AD30" s="91" t="s">
        <v>245</v>
      </c>
      <c r="AE30" s="92">
        <v>29</v>
      </c>
      <c r="AF30" s="82" t="s">
        <v>230</v>
      </c>
      <c r="AG30" s="92">
        <v>16</v>
      </c>
      <c r="AH30" s="82" t="s">
        <v>233</v>
      </c>
      <c r="AI30" s="92">
        <v>20</v>
      </c>
      <c r="AJ30" s="93">
        <f t="shared" si="4"/>
        <v>3</v>
      </c>
    </row>
    <row r="31" spans="1:36" ht="20.25" customHeight="1">
      <c r="A31" s="82">
        <f t="shared" si="5"/>
        <v>26</v>
      </c>
      <c r="B31" s="82"/>
      <c r="C31" s="151">
        <v>15</v>
      </c>
      <c r="D31" s="130" t="s">
        <v>47</v>
      </c>
      <c r="E31" s="71" t="s">
        <v>34</v>
      </c>
      <c r="F31" s="85">
        <f t="shared" si="1"/>
        <v>14</v>
      </c>
      <c r="G31" s="86">
        <f t="shared" si="2"/>
        <v>200</v>
      </c>
      <c r="H31" s="87"/>
      <c r="I31" s="88" t="s">
        <v>233</v>
      </c>
      <c r="J31" s="89" t="s">
        <v>234</v>
      </c>
      <c r="K31" s="89" t="s">
        <v>233</v>
      </c>
      <c r="L31" s="89" t="s">
        <v>234</v>
      </c>
      <c r="M31" s="89" t="s">
        <v>230</v>
      </c>
      <c r="N31" s="89" t="s">
        <v>230</v>
      </c>
      <c r="O31" s="89" t="s">
        <v>230</v>
      </c>
      <c r="P31" s="89" t="s">
        <v>230</v>
      </c>
      <c r="Q31" s="89" t="s">
        <v>230</v>
      </c>
      <c r="R31" s="89" t="s">
        <v>232</v>
      </c>
      <c r="S31" s="89" t="s">
        <v>233</v>
      </c>
      <c r="T31" s="89" t="s">
        <v>241</v>
      </c>
      <c r="U31" s="89" t="s">
        <v>230</v>
      </c>
      <c r="V31" s="89" t="s">
        <v>232</v>
      </c>
      <c r="W31" s="89" t="s">
        <v>234</v>
      </c>
      <c r="X31" s="89" t="s">
        <v>234</v>
      </c>
      <c r="Y31" s="89" t="s">
        <v>232</v>
      </c>
      <c r="Z31" s="89" t="s">
        <v>241</v>
      </c>
      <c r="AA31" s="89" t="s">
        <v>230</v>
      </c>
      <c r="AB31" s="89" t="s">
        <v>233</v>
      </c>
      <c r="AC31" s="90">
        <f t="shared" si="3"/>
        <v>13</v>
      </c>
      <c r="AD31" s="91" t="s">
        <v>232</v>
      </c>
      <c r="AE31" s="92">
        <v>17</v>
      </c>
      <c r="AF31" s="82" t="s">
        <v>232</v>
      </c>
      <c r="AG31" s="92">
        <v>46</v>
      </c>
      <c r="AH31" s="82" t="s">
        <v>233</v>
      </c>
      <c r="AI31" s="92">
        <v>17</v>
      </c>
      <c r="AJ31" s="93">
        <f t="shared" si="4"/>
        <v>1</v>
      </c>
    </row>
    <row r="32" spans="1:36" ht="20.25" customHeight="1">
      <c r="A32" s="82">
        <f t="shared" si="5"/>
        <v>27</v>
      </c>
      <c r="B32" s="82"/>
      <c r="C32" s="151">
        <v>12</v>
      </c>
      <c r="D32" s="130" t="s">
        <v>32</v>
      </c>
      <c r="E32" s="99" t="s">
        <v>39</v>
      </c>
      <c r="F32" s="85">
        <f t="shared" si="1"/>
        <v>13</v>
      </c>
      <c r="G32" s="86">
        <f t="shared" si="2"/>
        <v>206</v>
      </c>
      <c r="H32" s="87"/>
      <c r="I32" s="88" t="s">
        <v>11</v>
      </c>
      <c r="J32" s="89" t="s">
        <v>234</v>
      </c>
      <c r="K32" s="89" t="s">
        <v>233</v>
      </c>
      <c r="L32" s="89" t="s">
        <v>234</v>
      </c>
      <c r="M32" s="89" t="s">
        <v>230</v>
      </c>
      <c r="N32" s="89" t="s">
        <v>230</v>
      </c>
      <c r="O32" s="89" t="s">
        <v>230</v>
      </c>
      <c r="P32" s="89" t="s">
        <v>230</v>
      </c>
      <c r="Q32" s="89" t="s">
        <v>230</v>
      </c>
      <c r="R32" s="89" t="s">
        <v>241</v>
      </c>
      <c r="S32" s="89" t="s">
        <v>233</v>
      </c>
      <c r="T32" s="89" t="s">
        <v>232</v>
      </c>
      <c r="U32" s="89" t="s">
        <v>230</v>
      </c>
      <c r="V32" s="89" t="s">
        <v>241</v>
      </c>
      <c r="W32" s="89" t="s">
        <v>232</v>
      </c>
      <c r="X32" s="89" t="s">
        <v>234</v>
      </c>
      <c r="Y32" s="89" t="s">
        <v>241</v>
      </c>
      <c r="Z32" s="89" t="s">
        <v>234</v>
      </c>
      <c r="AA32" s="89" t="s">
        <v>233</v>
      </c>
      <c r="AB32" s="89" t="s">
        <v>233</v>
      </c>
      <c r="AC32" s="90">
        <f t="shared" si="3"/>
        <v>12</v>
      </c>
      <c r="AD32" s="91" t="s">
        <v>245</v>
      </c>
      <c r="AE32" s="92">
        <v>34</v>
      </c>
      <c r="AF32" s="82" t="s">
        <v>232</v>
      </c>
      <c r="AG32" s="92">
        <v>41</v>
      </c>
      <c r="AH32" s="82" t="s">
        <v>241</v>
      </c>
      <c r="AI32" s="92">
        <v>11</v>
      </c>
      <c r="AJ32" s="93">
        <f t="shared" si="4"/>
        <v>1</v>
      </c>
    </row>
    <row r="33" spans="1:36" ht="20.25" customHeight="1">
      <c r="A33" s="82">
        <f t="shared" si="5"/>
        <v>28</v>
      </c>
      <c r="B33" s="82"/>
      <c r="C33" s="151">
        <v>8</v>
      </c>
      <c r="D33" s="130" t="s">
        <v>44</v>
      </c>
      <c r="E33" s="99" t="s">
        <v>37</v>
      </c>
      <c r="F33" s="85">
        <f>IF(I33="","",AC33+AJ33)-1</f>
        <v>12</v>
      </c>
      <c r="G33" s="86">
        <f t="shared" si="2"/>
        <v>112</v>
      </c>
      <c r="H33" s="87"/>
      <c r="I33" s="88" t="s">
        <v>233</v>
      </c>
      <c r="J33" s="89" t="s">
        <v>233</v>
      </c>
      <c r="K33" s="89" t="s">
        <v>234</v>
      </c>
      <c r="L33" s="89" t="s">
        <v>234</v>
      </c>
      <c r="M33" s="89" t="s">
        <v>230</v>
      </c>
      <c r="N33" s="89" t="s">
        <v>233</v>
      </c>
      <c r="O33" s="89" t="s">
        <v>230</v>
      </c>
      <c r="P33" s="89" t="s">
        <v>230</v>
      </c>
      <c r="Q33" s="89" t="s">
        <v>230</v>
      </c>
      <c r="R33" s="89" t="s">
        <v>232</v>
      </c>
      <c r="S33" s="89" t="s">
        <v>233</v>
      </c>
      <c r="T33" s="89" t="s">
        <v>245</v>
      </c>
      <c r="U33" s="89" t="s">
        <v>233</v>
      </c>
      <c r="V33" s="89" t="s">
        <v>233</v>
      </c>
      <c r="W33" s="89" t="s">
        <v>232</v>
      </c>
      <c r="X33" s="89" t="s">
        <v>230</v>
      </c>
      <c r="Y33" s="89" t="s">
        <v>232</v>
      </c>
      <c r="Z33" s="89" t="s">
        <v>234</v>
      </c>
      <c r="AA33" s="89" t="s">
        <v>230</v>
      </c>
      <c r="AB33" s="89" t="s">
        <v>230</v>
      </c>
      <c r="AC33" s="90">
        <f t="shared" si="3"/>
        <v>11</v>
      </c>
      <c r="AD33" s="91" t="s">
        <v>245</v>
      </c>
      <c r="AE33" s="92">
        <v>24</v>
      </c>
      <c r="AF33" s="82" t="s">
        <v>232</v>
      </c>
      <c r="AG33" s="92">
        <v>16</v>
      </c>
      <c r="AH33" s="82" t="s">
        <v>233</v>
      </c>
      <c r="AI33" s="92">
        <v>12</v>
      </c>
      <c r="AJ33" s="93">
        <f t="shared" si="4"/>
        <v>2</v>
      </c>
    </row>
    <row r="34" spans="1:36" ht="20.25" customHeight="1">
      <c r="A34" s="82">
        <f t="shared" si="5"/>
        <v>29</v>
      </c>
      <c r="B34" s="82"/>
      <c r="C34" s="151">
        <v>22</v>
      </c>
      <c r="D34" s="130" t="s">
        <v>211</v>
      </c>
      <c r="E34" s="99" t="s">
        <v>212</v>
      </c>
      <c r="F34" s="85">
        <f>IF(I34="","",AC34+AJ34)</f>
        <v>12</v>
      </c>
      <c r="G34" s="86">
        <f t="shared" si="2"/>
        <v>171</v>
      </c>
      <c r="H34" s="87"/>
      <c r="I34" s="88" t="s">
        <v>233</v>
      </c>
      <c r="J34" s="89" t="s">
        <v>233</v>
      </c>
      <c r="K34" s="89" t="s">
        <v>234</v>
      </c>
      <c r="L34" s="89" t="s">
        <v>234</v>
      </c>
      <c r="M34" s="89" t="s">
        <v>233</v>
      </c>
      <c r="N34" s="89" t="s">
        <v>233</v>
      </c>
      <c r="O34" s="89" t="s">
        <v>230</v>
      </c>
      <c r="P34" s="89" t="s">
        <v>230</v>
      </c>
      <c r="Q34" s="89" t="s">
        <v>234</v>
      </c>
      <c r="R34" s="89" t="s">
        <v>234</v>
      </c>
      <c r="S34" s="89" t="s">
        <v>234</v>
      </c>
      <c r="T34" s="89" t="s">
        <v>232</v>
      </c>
      <c r="U34" s="89" t="s">
        <v>230</v>
      </c>
      <c r="V34" s="89" t="s">
        <v>232</v>
      </c>
      <c r="W34" s="89" t="s">
        <v>241</v>
      </c>
      <c r="X34" s="89" t="s">
        <v>234</v>
      </c>
      <c r="Y34" s="89" t="s">
        <v>241</v>
      </c>
      <c r="Z34" s="89" t="s">
        <v>241</v>
      </c>
      <c r="AA34" s="89" t="s">
        <v>233</v>
      </c>
      <c r="AB34" s="89" t="s">
        <v>233</v>
      </c>
      <c r="AC34" s="90">
        <f t="shared" si="3"/>
        <v>11</v>
      </c>
      <c r="AD34" s="91" t="s">
        <v>232</v>
      </c>
      <c r="AE34" s="92">
        <v>15</v>
      </c>
      <c r="AF34" s="82" t="s">
        <v>232</v>
      </c>
      <c r="AG34" s="92">
        <v>22</v>
      </c>
      <c r="AH34" s="82" t="s">
        <v>233</v>
      </c>
      <c r="AI34" s="92">
        <v>14</v>
      </c>
      <c r="AJ34" s="93">
        <f t="shared" si="4"/>
        <v>1</v>
      </c>
    </row>
    <row r="35" spans="1:36" ht="20.25" customHeight="1">
      <c r="A35" s="82">
        <f t="shared" si="5"/>
        <v>30</v>
      </c>
      <c r="B35" s="82"/>
      <c r="C35" s="151">
        <v>20</v>
      </c>
      <c r="D35" s="101" t="s">
        <v>209</v>
      </c>
      <c r="E35" s="99" t="s">
        <v>49</v>
      </c>
      <c r="F35" s="85">
        <f>IF(I35="","",AC35+AJ35)</f>
        <v>12</v>
      </c>
      <c r="G35" s="86">
        <f t="shared" si="2"/>
        <v>186</v>
      </c>
      <c r="H35" s="87"/>
      <c r="I35" s="88" t="s">
        <v>232</v>
      </c>
      <c r="J35" s="89" t="s">
        <v>233</v>
      </c>
      <c r="K35" s="89" t="s">
        <v>234</v>
      </c>
      <c r="L35" s="89" t="s">
        <v>234</v>
      </c>
      <c r="M35" s="89" t="s">
        <v>230</v>
      </c>
      <c r="N35" s="89" t="s">
        <v>230</v>
      </c>
      <c r="O35" s="89" t="s">
        <v>230</v>
      </c>
      <c r="P35" s="89" t="s">
        <v>234</v>
      </c>
      <c r="Q35" s="89" t="s">
        <v>234</v>
      </c>
      <c r="R35" s="89" t="s">
        <v>233</v>
      </c>
      <c r="S35" s="89" t="s">
        <v>233</v>
      </c>
      <c r="T35" s="89" t="s">
        <v>241</v>
      </c>
      <c r="U35" s="89" t="s">
        <v>233</v>
      </c>
      <c r="V35" s="89" t="s">
        <v>232</v>
      </c>
      <c r="W35" s="89" t="s">
        <v>232</v>
      </c>
      <c r="X35" s="89" t="s">
        <v>230</v>
      </c>
      <c r="Y35" s="89" t="s">
        <v>232</v>
      </c>
      <c r="Z35" s="89" t="s">
        <v>234</v>
      </c>
      <c r="AA35" s="89" t="s">
        <v>233</v>
      </c>
      <c r="AB35" s="89" t="s">
        <v>233</v>
      </c>
      <c r="AC35" s="90">
        <f t="shared" si="3"/>
        <v>11</v>
      </c>
      <c r="AD35" s="91" t="s">
        <v>232</v>
      </c>
      <c r="AE35" s="92">
        <v>16</v>
      </c>
      <c r="AF35" s="82" t="s">
        <v>230</v>
      </c>
      <c r="AG35" s="92">
        <v>19</v>
      </c>
      <c r="AH35" s="82" t="s">
        <v>241</v>
      </c>
      <c r="AI35" s="92">
        <v>31</v>
      </c>
      <c r="AJ35" s="93">
        <f t="shared" si="4"/>
        <v>1</v>
      </c>
    </row>
    <row r="36" spans="1:37" ht="20.25" customHeight="1">
      <c r="A36" s="82">
        <f t="shared" si="5"/>
        <v>31</v>
      </c>
      <c r="B36" s="82">
        <v>1</v>
      </c>
      <c r="C36" s="151">
        <v>17</v>
      </c>
      <c r="D36" s="163" t="s">
        <v>205</v>
      </c>
      <c r="E36" s="98" t="s">
        <v>206</v>
      </c>
      <c r="F36" s="85">
        <f>IF(I36="","",AC36+AJ36)</f>
        <v>11</v>
      </c>
      <c r="G36" s="86">
        <f t="shared" si="2"/>
        <v>162</v>
      </c>
      <c r="H36" s="87"/>
      <c r="I36" s="88" t="s">
        <v>233</v>
      </c>
      <c r="J36" s="89" t="s">
        <v>241</v>
      </c>
      <c r="K36" s="89" t="s">
        <v>9</v>
      </c>
      <c r="L36" s="89" t="s">
        <v>234</v>
      </c>
      <c r="M36" s="89" t="s">
        <v>233</v>
      </c>
      <c r="N36" s="89" t="s">
        <v>233</v>
      </c>
      <c r="O36" s="89" t="s">
        <v>230</v>
      </c>
      <c r="P36" s="89" t="s">
        <v>230</v>
      </c>
      <c r="Q36" s="89" t="s">
        <v>234</v>
      </c>
      <c r="R36" s="89" t="s">
        <v>241</v>
      </c>
      <c r="S36" s="89" t="s">
        <v>230</v>
      </c>
      <c r="T36" s="89" t="s">
        <v>232</v>
      </c>
      <c r="U36" s="89" t="s">
        <v>230</v>
      </c>
      <c r="V36" s="89" t="s">
        <v>241</v>
      </c>
      <c r="W36" s="89" t="s">
        <v>234</v>
      </c>
      <c r="X36" s="89" t="s">
        <v>230</v>
      </c>
      <c r="Y36" s="89" t="s">
        <v>241</v>
      </c>
      <c r="Z36" s="89" t="s">
        <v>234</v>
      </c>
      <c r="AA36" s="89" t="s">
        <v>233</v>
      </c>
      <c r="AB36" s="89" t="s">
        <v>233</v>
      </c>
      <c r="AC36" s="90">
        <f t="shared" si="3"/>
        <v>10</v>
      </c>
      <c r="AD36" s="91" t="s">
        <v>232</v>
      </c>
      <c r="AE36" s="92">
        <v>11</v>
      </c>
      <c r="AF36" s="82" t="s">
        <v>230</v>
      </c>
      <c r="AG36" s="92">
        <v>15</v>
      </c>
      <c r="AH36" s="82" t="s">
        <v>241</v>
      </c>
      <c r="AI36" s="92">
        <v>16</v>
      </c>
      <c r="AJ36" s="93">
        <f t="shared" si="4"/>
        <v>1</v>
      </c>
      <c r="AK36" s="62" t="s">
        <v>194</v>
      </c>
    </row>
    <row r="37" spans="1:37" ht="20.25" customHeight="1">
      <c r="A37" s="82">
        <f t="shared" si="5"/>
        <v>32</v>
      </c>
      <c r="B37" s="82">
        <v>2</v>
      </c>
      <c r="C37" s="151">
        <v>3</v>
      </c>
      <c r="D37" s="142" t="s">
        <v>197</v>
      </c>
      <c r="E37" s="71" t="s">
        <v>37</v>
      </c>
      <c r="F37" s="85">
        <f>IF(I37="","",AC37+AJ37)</f>
        <v>11</v>
      </c>
      <c r="G37" s="86">
        <f t="shared" si="2"/>
        <v>190</v>
      </c>
      <c r="H37" s="87"/>
      <c r="I37" s="88" t="s">
        <v>233</v>
      </c>
      <c r="J37" s="89" t="s">
        <v>233</v>
      </c>
      <c r="K37" s="89" t="s">
        <v>234</v>
      </c>
      <c r="L37" s="89" t="s">
        <v>234</v>
      </c>
      <c r="M37" s="89" t="s">
        <v>230</v>
      </c>
      <c r="N37" s="89" t="s">
        <v>233</v>
      </c>
      <c r="O37" s="89" t="s">
        <v>230</v>
      </c>
      <c r="P37" s="89" t="s">
        <v>234</v>
      </c>
      <c r="Q37" s="89" t="s">
        <v>234</v>
      </c>
      <c r="R37" s="89" t="s">
        <v>232</v>
      </c>
      <c r="S37" s="89" t="s">
        <v>233</v>
      </c>
      <c r="T37" s="89" t="s">
        <v>232</v>
      </c>
      <c r="U37" s="89" t="s">
        <v>233</v>
      </c>
      <c r="V37" s="89" t="s">
        <v>241</v>
      </c>
      <c r="W37" s="89" t="s">
        <v>233</v>
      </c>
      <c r="X37" s="89" t="s">
        <v>230</v>
      </c>
      <c r="Y37" s="89" t="s">
        <v>232</v>
      </c>
      <c r="Z37" s="89" t="s">
        <v>233</v>
      </c>
      <c r="AA37" s="89" t="s">
        <v>232</v>
      </c>
      <c r="AB37" s="89" t="s">
        <v>233</v>
      </c>
      <c r="AC37" s="90">
        <f t="shared" si="3"/>
        <v>10</v>
      </c>
      <c r="AD37" s="91" t="s">
        <v>232</v>
      </c>
      <c r="AE37" s="92">
        <v>16</v>
      </c>
      <c r="AF37" s="82" t="s">
        <v>230</v>
      </c>
      <c r="AG37" s="92">
        <v>31</v>
      </c>
      <c r="AH37" s="82" t="s">
        <v>245</v>
      </c>
      <c r="AI37" s="92">
        <v>23</v>
      </c>
      <c r="AJ37" s="93">
        <f t="shared" si="4"/>
        <v>1</v>
      </c>
      <c r="AK37" s="62" t="s">
        <v>194</v>
      </c>
    </row>
    <row r="38" spans="1:36" ht="20.25" customHeight="1">
      <c r="A38" s="82">
        <f t="shared" si="5"/>
        <v>33</v>
      </c>
      <c r="B38" s="82"/>
      <c r="C38" s="151">
        <v>4</v>
      </c>
      <c r="D38" s="132" t="s">
        <v>198</v>
      </c>
      <c r="E38" s="97" t="s">
        <v>56</v>
      </c>
      <c r="F38" s="85">
        <f>IF(I38="","",AC38+AJ38)</f>
        <v>10</v>
      </c>
      <c r="G38" s="86">
        <f t="shared" si="2"/>
        <v>117</v>
      </c>
      <c r="H38" s="87"/>
      <c r="I38" s="88" t="s">
        <v>233</v>
      </c>
      <c r="J38" s="89" t="s">
        <v>233</v>
      </c>
      <c r="K38" s="89" t="s">
        <v>234</v>
      </c>
      <c r="L38" s="89" t="s">
        <v>234</v>
      </c>
      <c r="M38" s="89" t="s">
        <v>230</v>
      </c>
      <c r="N38" s="89" t="s">
        <v>230</v>
      </c>
      <c r="O38" s="89" t="s">
        <v>230</v>
      </c>
      <c r="P38" s="89" t="s">
        <v>234</v>
      </c>
      <c r="Q38" s="89" t="s">
        <v>230</v>
      </c>
      <c r="R38" s="89" t="s">
        <v>232</v>
      </c>
      <c r="S38" s="89" t="s">
        <v>233</v>
      </c>
      <c r="T38" s="89" t="s">
        <v>232</v>
      </c>
      <c r="U38" s="89" t="s">
        <v>233</v>
      </c>
      <c r="V38" s="89" t="s">
        <v>232</v>
      </c>
      <c r="W38" s="89" t="s">
        <v>233</v>
      </c>
      <c r="X38" s="89" t="s">
        <v>230</v>
      </c>
      <c r="Y38" s="89" t="s">
        <v>230</v>
      </c>
      <c r="Z38" s="89" t="s">
        <v>241</v>
      </c>
      <c r="AA38" s="89" t="s">
        <v>234</v>
      </c>
      <c r="AB38" s="89" t="s">
        <v>233</v>
      </c>
      <c r="AC38" s="90">
        <f t="shared" si="3"/>
        <v>8</v>
      </c>
      <c r="AD38" s="91" t="s">
        <v>232</v>
      </c>
      <c r="AE38" s="92">
        <v>24</v>
      </c>
      <c r="AF38" s="82" t="s">
        <v>230</v>
      </c>
      <c r="AG38" s="92">
        <v>18</v>
      </c>
      <c r="AH38" s="82" t="s">
        <v>233</v>
      </c>
      <c r="AI38" s="92">
        <v>15</v>
      </c>
      <c r="AJ38" s="93">
        <f t="shared" si="4"/>
        <v>2</v>
      </c>
    </row>
    <row r="39" spans="1:37" ht="20.25" customHeight="1" thickBot="1">
      <c r="A39" s="82">
        <f t="shared" si="5"/>
        <v>34</v>
      </c>
      <c r="B39" s="82">
        <v>3</v>
      </c>
      <c r="C39" s="151">
        <v>5</v>
      </c>
      <c r="D39" s="130" t="s">
        <v>199</v>
      </c>
      <c r="E39" s="99" t="s">
        <v>200</v>
      </c>
      <c r="F39" s="85">
        <f>IF(I39="","",AC39+AJ39)-2</f>
        <v>7</v>
      </c>
      <c r="G39" s="86">
        <f t="shared" si="2"/>
        <v>232</v>
      </c>
      <c r="H39" s="87"/>
      <c r="I39" s="88" t="s">
        <v>233</v>
      </c>
      <c r="J39" s="89" t="s">
        <v>233</v>
      </c>
      <c r="K39" s="89" t="s">
        <v>234</v>
      </c>
      <c r="L39" s="89" t="s">
        <v>232</v>
      </c>
      <c r="M39" s="89" t="s">
        <v>232</v>
      </c>
      <c r="N39" s="89" t="s">
        <v>233</v>
      </c>
      <c r="O39" s="89" t="s">
        <v>230</v>
      </c>
      <c r="P39" s="89" t="s">
        <v>230</v>
      </c>
      <c r="Q39" s="89" t="s">
        <v>234</v>
      </c>
      <c r="R39" s="89" t="s">
        <v>234</v>
      </c>
      <c r="S39" s="89" t="s">
        <v>233</v>
      </c>
      <c r="T39" s="89" t="s">
        <v>232</v>
      </c>
      <c r="U39" s="89" t="s">
        <v>233</v>
      </c>
      <c r="V39" s="89" t="s">
        <v>232</v>
      </c>
      <c r="W39" s="89" t="s">
        <v>241</v>
      </c>
      <c r="X39" s="89" t="s">
        <v>230</v>
      </c>
      <c r="Y39" s="89" t="s">
        <v>241</v>
      </c>
      <c r="Z39" s="89" t="s">
        <v>234</v>
      </c>
      <c r="AA39" s="89" t="s">
        <v>233</v>
      </c>
      <c r="AB39" s="89" t="s">
        <v>234</v>
      </c>
      <c r="AC39" s="90">
        <f t="shared" si="3"/>
        <v>9</v>
      </c>
      <c r="AD39" s="91" t="s">
        <v>232</v>
      </c>
      <c r="AE39" s="92">
        <v>16</v>
      </c>
      <c r="AF39" s="82" t="s">
        <v>232</v>
      </c>
      <c r="AG39" s="92">
        <v>15</v>
      </c>
      <c r="AH39" s="82" t="s">
        <v>241</v>
      </c>
      <c r="AI39" s="92">
        <v>21</v>
      </c>
      <c r="AJ39" s="93">
        <f t="shared" si="4"/>
        <v>0</v>
      </c>
      <c r="AK39" s="62" t="s">
        <v>194</v>
      </c>
    </row>
    <row r="40" spans="1:36" ht="20.25" customHeight="1">
      <c r="A40" s="113"/>
      <c r="B40" s="113"/>
      <c r="C40" s="152"/>
      <c r="D40" s="114" t="s">
        <v>13</v>
      </c>
      <c r="E40" s="115">
        <f>COUNTBLANK(I$6:I39)</f>
        <v>0</v>
      </c>
      <c r="F40" s="116"/>
      <c r="G40" s="117"/>
      <c r="H40" s="118"/>
      <c r="I40" s="119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81"/>
      <c r="AD40" s="119"/>
      <c r="AE40" s="120"/>
      <c r="AF40" s="113"/>
      <c r="AG40" s="120"/>
      <c r="AH40" s="113"/>
      <c r="AI40" s="120"/>
      <c r="AJ40" s="121"/>
    </row>
    <row r="41" spans="1:36" ht="20.25" customHeight="1" thickBot="1">
      <c r="A41" s="103"/>
      <c r="B41" s="103"/>
      <c r="C41" s="153"/>
      <c r="D41" s="104" t="s">
        <v>6</v>
      </c>
      <c r="E41" s="105">
        <f>E4-E40</f>
        <v>34</v>
      </c>
      <c r="F41" s="106"/>
      <c r="G41" s="107"/>
      <c r="H41" s="108"/>
      <c r="I41" s="109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10"/>
      <c r="AD41" s="109"/>
      <c r="AE41" s="111"/>
      <c r="AF41" s="103"/>
      <c r="AG41" s="111"/>
      <c r="AH41" s="103"/>
      <c r="AI41" s="111"/>
      <c r="AJ41" s="112"/>
    </row>
    <row r="42" spans="3:5" ht="13.5">
      <c r="C42" s="66"/>
      <c r="E42" s="148"/>
    </row>
    <row r="50" ht="20.25" customHeight="1">
      <c r="D50" s="139" t="s">
        <v>192</v>
      </c>
    </row>
  </sheetData>
  <sheetProtection/>
  <conditionalFormatting sqref="I6:AB41 AH6:AH41 AD6:AD41 AF6:AF41">
    <cfRule type="cellIs" priority="1" dxfId="0" operator="notEqual" stopIfTrue="1">
      <formula>I$3</formula>
    </cfRule>
  </conditionalFormatting>
  <printOptions/>
  <pageMargins left="0.3937007874015748" right="0.3937007874015748" top="0.3937007874015748" bottom="0.3937007874015748" header="0.1968503937007874" footer="0.1968503937007874"/>
  <pageSetup fitToHeight="3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8"/>
  <sheetViews>
    <sheetView zoomScale="70" zoomScaleNormal="70" zoomScaleSheetLayoutView="70" zoomScalePageLayoutView="0" workbookViewId="0" topLeftCell="A1">
      <pane xSplit="9" ySplit="5" topLeftCell="J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9" sqref="J19"/>
    </sheetView>
  </sheetViews>
  <sheetFormatPr defaultColWidth="9.00390625" defaultRowHeight="20.25" customHeight="1"/>
  <cols>
    <col min="1" max="2" width="4.75390625" style="56" customWidth="1"/>
    <col min="3" max="3" width="4.375" style="56" customWidth="1"/>
    <col min="4" max="4" width="6.00390625" style="56" customWidth="1"/>
    <col min="5" max="5" width="11.00390625" style="66" customWidth="1"/>
    <col min="6" max="6" width="14.875" style="67" customWidth="1"/>
    <col min="7" max="8" width="7.125" style="56" customWidth="1"/>
    <col min="9" max="9" width="4.875" style="62" customWidth="1"/>
    <col min="10" max="32" width="4.875" style="56" customWidth="1"/>
    <col min="33" max="36" width="4.875" style="56" hidden="1" customWidth="1"/>
    <col min="37" max="37" width="4.875" style="56" customWidth="1"/>
    <col min="38" max="38" width="5.125" style="62" bestFit="1" customWidth="1"/>
    <col min="39" max="16384" width="9.00390625" style="56" customWidth="1"/>
  </cols>
  <sheetData>
    <row r="1" spans="1:37" ht="20.25" customHeight="1">
      <c r="A1" s="6" t="s">
        <v>145</v>
      </c>
      <c r="B1" s="6"/>
      <c r="C1" s="7"/>
      <c r="D1" s="7" t="s">
        <v>10</v>
      </c>
      <c r="E1" s="127"/>
      <c r="F1" s="68"/>
      <c r="G1" s="9"/>
      <c r="H1" s="9"/>
      <c r="I1" s="8"/>
      <c r="J1" s="10" t="s">
        <v>8</v>
      </c>
      <c r="K1" s="8"/>
      <c r="L1" s="11"/>
      <c r="M1" s="11"/>
      <c r="N1" s="9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9"/>
      <c r="AG1" s="11"/>
      <c r="AH1" s="9"/>
      <c r="AI1" s="11"/>
      <c r="AJ1" s="9"/>
      <c r="AK1" s="9"/>
    </row>
    <row r="2" spans="1:37" ht="20.25" customHeight="1">
      <c r="A2" s="150" t="s">
        <v>224</v>
      </c>
      <c r="B2" s="150"/>
      <c r="C2" s="150"/>
      <c r="D2" s="12" t="s">
        <v>151</v>
      </c>
      <c r="E2" s="63" t="s">
        <v>22</v>
      </c>
      <c r="F2" s="57" t="s">
        <v>31</v>
      </c>
      <c r="G2" s="13" t="s">
        <v>3</v>
      </c>
      <c r="H2" s="14" t="s">
        <v>14</v>
      </c>
      <c r="I2" s="15" t="s">
        <v>15</v>
      </c>
      <c r="J2" s="16">
        <v>1</v>
      </c>
      <c r="K2" s="17">
        <v>2</v>
      </c>
      <c r="L2" s="17">
        <v>3</v>
      </c>
      <c r="M2" s="17">
        <v>4</v>
      </c>
      <c r="N2" s="17">
        <v>5</v>
      </c>
      <c r="O2" s="17">
        <v>6</v>
      </c>
      <c r="P2" s="17">
        <v>7</v>
      </c>
      <c r="Q2" s="17">
        <v>8</v>
      </c>
      <c r="R2" s="17">
        <v>9</v>
      </c>
      <c r="S2" s="17">
        <v>10</v>
      </c>
      <c r="T2" s="17">
        <v>11</v>
      </c>
      <c r="U2" s="17">
        <v>12</v>
      </c>
      <c r="V2" s="17">
        <v>13</v>
      </c>
      <c r="W2" s="17">
        <v>14</v>
      </c>
      <c r="X2" s="17">
        <v>15</v>
      </c>
      <c r="Y2" s="17">
        <v>16</v>
      </c>
      <c r="Z2" s="17">
        <v>17</v>
      </c>
      <c r="AA2" s="17">
        <v>18</v>
      </c>
      <c r="AB2" s="17">
        <v>19</v>
      </c>
      <c r="AC2" s="17">
        <v>20</v>
      </c>
      <c r="AD2" s="18" t="s">
        <v>16</v>
      </c>
      <c r="AE2" s="16" t="s">
        <v>1</v>
      </c>
      <c r="AF2" s="58"/>
      <c r="AG2" s="17"/>
      <c r="AH2" s="59"/>
      <c r="AI2" s="17"/>
      <c r="AJ2" s="59"/>
      <c r="AK2" s="19" t="s">
        <v>18</v>
      </c>
    </row>
    <row r="3" spans="1:37" ht="20.25" customHeight="1" thickBot="1">
      <c r="A3" s="20" t="s">
        <v>143</v>
      </c>
      <c r="B3" s="20" t="s">
        <v>193</v>
      </c>
      <c r="C3" s="20" t="s">
        <v>144</v>
      </c>
      <c r="D3" s="41"/>
      <c r="E3" s="146" t="s">
        <v>24</v>
      </c>
      <c r="F3" s="60"/>
      <c r="G3" s="61"/>
      <c r="H3" s="21" t="s">
        <v>5</v>
      </c>
      <c r="I3" s="22" t="s">
        <v>20</v>
      </c>
      <c r="J3" s="23" t="s">
        <v>9</v>
      </c>
      <c r="K3" s="24" t="s">
        <v>11</v>
      </c>
      <c r="L3" s="24" t="s">
        <v>30</v>
      </c>
      <c r="M3" s="24" t="s">
        <v>11</v>
      </c>
      <c r="N3" s="24" t="s">
        <v>11</v>
      </c>
      <c r="O3" s="24" t="s">
        <v>30</v>
      </c>
      <c r="P3" s="24" t="s">
        <v>9</v>
      </c>
      <c r="Q3" s="24" t="s">
        <v>11</v>
      </c>
      <c r="R3" s="24" t="s">
        <v>30</v>
      </c>
      <c r="S3" s="24" t="s">
        <v>11</v>
      </c>
      <c r="T3" s="24" t="s">
        <v>21</v>
      </c>
      <c r="U3" s="24" t="s">
        <v>30</v>
      </c>
      <c r="V3" s="24" t="s">
        <v>9</v>
      </c>
      <c r="W3" s="24" t="s">
        <v>12</v>
      </c>
      <c r="X3" s="24" t="s">
        <v>12</v>
      </c>
      <c r="Y3" s="24" t="s">
        <v>9</v>
      </c>
      <c r="Z3" s="24" t="s">
        <v>12</v>
      </c>
      <c r="AA3" s="24" t="s">
        <v>21</v>
      </c>
      <c r="AB3" s="24" t="s">
        <v>11</v>
      </c>
      <c r="AC3" s="24" t="s">
        <v>11</v>
      </c>
      <c r="AD3" s="25" t="s">
        <v>4</v>
      </c>
      <c r="AE3" s="26" t="s">
        <v>11</v>
      </c>
      <c r="AF3" s="26" t="s">
        <v>19</v>
      </c>
      <c r="AG3" s="27"/>
      <c r="AH3" s="28" t="s">
        <v>19</v>
      </c>
      <c r="AI3" s="27"/>
      <c r="AJ3" s="28" t="s">
        <v>19</v>
      </c>
      <c r="AK3" s="29" t="s">
        <v>4</v>
      </c>
    </row>
    <row r="4" spans="1:37" ht="20.25" customHeight="1">
      <c r="A4" s="30"/>
      <c r="B4" s="30"/>
      <c r="C4" s="30"/>
      <c r="D4" s="31"/>
      <c r="E4" s="65" t="s">
        <v>256</v>
      </c>
      <c r="F4" s="69">
        <f>COUNTA(E$6:E77)</f>
        <v>72</v>
      </c>
      <c r="G4" s="32"/>
      <c r="H4" s="33" t="s">
        <v>7</v>
      </c>
      <c r="I4" s="34"/>
      <c r="J4" s="35">
        <f>COUNTIF(J$6:J77,J$3)</f>
        <v>44</v>
      </c>
      <c r="K4" s="36">
        <f>COUNTIF(K$6:K77,K$3)</f>
        <v>41</v>
      </c>
      <c r="L4" s="36">
        <f>COUNTIF(L$6:L77,L$3)</f>
        <v>38</v>
      </c>
      <c r="M4" s="36">
        <f>COUNTIF(M$6:M77,M$3)</f>
        <v>42</v>
      </c>
      <c r="N4" s="36">
        <f>COUNTIF(N$6:N77,N$3)</f>
        <v>35</v>
      </c>
      <c r="O4" s="36">
        <f>COUNTIF(O$6:O77,O$3)</f>
        <v>24</v>
      </c>
      <c r="P4" s="36">
        <f>COUNTIF(P$6:P77,P$3)</f>
        <v>43</v>
      </c>
      <c r="Q4" s="36">
        <f>COUNTIF(Q$6:Q77,Q$3)</f>
        <v>44</v>
      </c>
      <c r="R4" s="36">
        <f>COUNTIF(R$6:R77,R$3)</f>
        <v>27</v>
      </c>
      <c r="S4" s="36">
        <f>COUNTIF(S$6:S77,S$3)</f>
        <v>56</v>
      </c>
      <c r="T4" s="36">
        <f>COUNTIF(T$6:T77,T$3)</f>
        <v>30</v>
      </c>
      <c r="U4" s="36">
        <f>COUNTIF(U$6:U77,U$3)</f>
        <v>40</v>
      </c>
      <c r="V4" s="36">
        <f>COUNTIF(V$6:V77,V$3)</f>
        <v>29</v>
      </c>
      <c r="W4" s="36">
        <f>COUNTIF(W$6:W77,W$3)</f>
        <v>46</v>
      </c>
      <c r="X4" s="36">
        <f>COUNTIF(X$6:X77,X$3)</f>
        <v>62</v>
      </c>
      <c r="Y4" s="36">
        <f>COUNTIF(Y$6:Y77,Y$3)</f>
        <v>61</v>
      </c>
      <c r="Z4" s="36">
        <f>COUNTIF(Z$6:Z77,Z$3)</f>
        <v>20</v>
      </c>
      <c r="AA4" s="36">
        <f>COUNTIF(AA$6:AA77,AA$3)</f>
        <v>40</v>
      </c>
      <c r="AB4" s="36">
        <f>COUNTIF(AB$6:AB77,AB$3)</f>
        <v>42</v>
      </c>
      <c r="AC4" s="36">
        <f>COUNTIF(AC$6:AC77,AC$3)</f>
        <v>58</v>
      </c>
      <c r="AD4" s="53"/>
      <c r="AE4" s="37">
        <f>COUNTIF(AE$6:AE74,AE$3)</f>
        <v>19</v>
      </c>
      <c r="AF4" s="2"/>
      <c r="AG4" s="37">
        <f>COUNTIF(AG$6:AG74,AG$3)</f>
        <v>0</v>
      </c>
      <c r="AH4" s="2"/>
      <c r="AI4" s="37">
        <f>COUNTIF(AI$6:AI74,AI$3)</f>
        <v>0</v>
      </c>
      <c r="AJ4" s="2"/>
      <c r="AK4" s="39"/>
    </row>
    <row r="5" spans="1:37" ht="20.25" customHeight="1" thickBot="1">
      <c r="A5" s="40"/>
      <c r="B5" s="40"/>
      <c r="C5" s="40"/>
      <c r="D5" s="41"/>
      <c r="E5" s="64"/>
      <c r="F5" s="70"/>
      <c r="G5" s="42"/>
      <c r="H5" s="43" t="s">
        <v>17</v>
      </c>
      <c r="I5" s="44"/>
      <c r="J5" s="46">
        <f>J$4/$F$4</f>
        <v>0.6111111111111112</v>
      </c>
      <c r="K5" s="46">
        <f>K$4/$F$4</f>
        <v>0.5694444444444444</v>
      </c>
      <c r="L5" s="46">
        <f>L$4/$F$4</f>
        <v>0.5277777777777778</v>
      </c>
      <c r="M5" s="46">
        <f>M$4/$F$4</f>
        <v>0.5833333333333334</v>
      </c>
      <c r="N5" s="46">
        <f aca="true" t="shared" si="0" ref="N5:AI5">N$4/$F$4</f>
        <v>0.4861111111111111</v>
      </c>
      <c r="O5" s="46">
        <f t="shared" si="0"/>
        <v>0.3333333333333333</v>
      </c>
      <c r="P5" s="46">
        <f t="shared" si="0"/>
        <v>0.5972222222222222</v>
      </c>
      <c r="Q5" s="46">
        <f t="shared" si="0"/>
        <v>0.6111111111111112</v>
      </c>
      <c r="R5" s="46">
        <f t="shared" si="0"/>
        <v>0.375</v>
      </c>
      <c r="S5" s="46">
        <f t="shared" si="0"/>
        <v>0.7777777777777778</v>
      </c>
      <c r="T5" s="46">
        <f t="shared" si="0"/>
        <v>0.4166666666666667</v>
      </c>
      <c r="U5" s="46">
        <f t="shared" si="0"/>
        <v>0.5555555555555556</v>
      </c>
      <c r="V5" s="46">
        <f t="shared" si="0"/>
        <v>0.4027777777777778</v>
      </c>
      <c r="W5" s="46">
        <f t="shared" si="0"/>
        <v>0.6388888888888888</v>
      </c>
      <c r="X5" s="46">
        <f t="shared" si="0"/>
        <v>0.8611111111111112</v>
      </c>
      <c r="Y5" s="46">
        <f t="shared" si="0"/>
        <v>0.8472222222222222</v>
      </c>
      <c r="Z5" s="46">
        <f t="shared" si="0"/>
        <v>0.2777777777777778</v>
      </c>
      <c r="AA5" s="46">
        <f t="shared" si="0"/>
        <v>0.5555555555555556</v>
      </c>
      <c r="AB5" s="46">
        <f t="shared" si="0"/>
        <v>0.5833333333333334</v>
      </c>
      <c r="AC5" s="46">
        <f t="shared" si="0"/>
        <v>0.8055555555555556</v>
      </c>
      <c r="AD5" s="54"/>
      <c r="AE5" s="46">
        <f t="shared" si="0"/>
        <v>0.2638888888888889</v>
      </c>
      <c r="AF5" s="3"/>
      <c r="AG5" s="46">
        <f t="shared" si="0"/>
        <v>0</v>
      </c>
      <c r="AH5" s="3"/>
      <c r="AI5" s="46">
        <f t="shared" si="0"/>
        <v>0</v>
      </c>
      <c r="AJ5" s="3"/>
      <c r="AK5" s="47"/>
    </row>
    <row r="6" spans="1:37" ht="20.25" customHeight="1">
      <c r="A6" s="82">
        <v>1</v>
      </c>
      <c r="B6" s="82"/>
      <c r="C6" s="82"/>
      <c r="D6" s="151">
        <v>101</v>
      </c>
      <c r="E6" s="128" t="s">
        <v>55</v>
      </c>
      <c r="F6" s="94" t="s">
        <v>56</v>
      </c>
      <c r="G6" s="85">
        <f aca="true" t="shared" si="1" ref="G6:G37">IF(J6="","",AD6+AK6)</f>
        <v>19</v>
      </c>
      <c r="H6" s="86">
        <f aca="true" t="shared" si="2" ref="H6:H37">AF6+AH6+AJ6+60*(COUNTA(AE$2:AJ$2)-AK6)</f>
        <v>66</v>
      </c>
      <c r="I6" s="87"/>
      <c r="J6" s="88" t="s">
        <v>230</v>
      </c>
      <c r="K6" s="89" t="s">
        <v>233</v>
      </c>
      <c r="L6" s="89" t="s">
        <v>234</v>
      </c>
      <c r="M6" s="89" t="s">
        <v>233</v>
      </c>
      <c r="N6" s="89" t="s">
        <v>233</v>
      </c>
      <c r="O6" s="89" t="s">
        <v>234</v>
      </c>
      <c r="P6" s="89" t="s">
        <v>230</v>
      </c>
      <c r="Q6" s="89" t="s">
        <v>233</v>
      </c>
      <c r="R6" s="89" t="s">
        <v>234</v>
      </c>
      <c r="S6" s="89" t="s">
        <v>233</v>
      </c>
      <c r="T6" s="89" t="s">
        <v>241</v>
      </c>
      <c r="U6" s="89" t="s">
        <v>234</v>
      </c>
      <c r="V6" s="89" t="s">
        <v>230</v>
      </c>
      <c r="W6" s="89" t="s">
        <v>232</v>
      </c>
      <c r="X6" s="89" t="s">
        <v>232</v>
      </c>
      <c r="Y6" s="89" t="s">
        <v>230</v>
      </c>
      <c r="Z6" s="89" t="s">
        <v>232</v>
      </c>
      <c r="AA6" s="89" t="s">
        <v>233</v>
      </c>
      <c r="AB6" s="89" t="s">
        <v>233</v>
      </c>
      <c r="AC6" s="89" t="s">
        <v>233</v>
      </c>
      <c r="AD6" s="90">
        <f aca="true" t="shared" si="3" ref="AD6:AD37">SUM(COUNTIF(J6,J$3),COUNTIF(K6,K$3),COUNTIF(L6,L$3),COUNTIF(M6,M$3),COUNTIF(N6,N$3),COUNTIF(O6,O$3),COUNTIF(P6,P$3),COUNTIF(Q6,Q$3),COUNTIF(R6,R$3),COUNTIF(S6,S$3),COUNTIF(T6,T$3),COUNTIF(U6,U$3),COUNTIF(V6,V$3),COUNTIF(W6,W$3),COUNTIF(X6,X$3),COUNTIF(Y6,Y$3),COUNTIF(Z6,Z$3),COUNTIF(AA6,AA$3),COUNTIF(AB6,AB$3),COUNTIF(AC6,AC$3))</f>
        <v>19</v>
      </c>
      <c r="AE6" s="91" t="s">
        <v>241</v>
      </c>
      <c r="AF6" s="92">
        <v>6</v>
      </c>
      <c r="AG6" s="82"/>
      <c r="AH6" s="92"/>
      <c r="AI6" s="82"/>
      <c r="AJ6" s="92"/>
      <c r="AK6" s="93">
        <f aca="true" t="shared" si="4" ref="AK6:AK37">IF(AE6="","",SUM(COUNTIF(AE6,AE$3),COUNTIF(AG6,AG$3),COUNTIF(AI6,AI$3)))</f>
        <v>0</v>
      </c>
    </row>
    <row r="7" spans="1:37" ht="20.25" customHeight="1">
      <c r="A7" s="82">
        <f>A6+1</f>
        <v>2</v>
      </c>
      <c r="B7" s="82"/>
      <c r="C7" s="82"/>
      <c r="D7" s="151">
        <v>150</v>
      </c>
      <c r="E7" s="133" t="s">
        <v>119</v>
      </c>
      <c r="F7" s="84" t="s">
        <v>66</v>
      </c>
      <c r="G7" s="85">
        <f t="shared" si="1"/>
        <v>17</v>
      </c>
      <c r="H7" s="86">
        <f t="shared" si="2"/>
        <v>15</v>
      </c>
      <c r="I7" s="87"/>
      <c r="J7" s="88" t="s">
        <v>233</v>
      </c>
      <c r="K7" s="89" t="s">
        <v>233</v>
      </c>
      <c r="L7" s="89" t="s">
        <v>234</v>
      </c>
      <c r="M7" s="89" t="s">
        <v>233</v>
      </c>
      <c r="N7" s="89" t="s">
        <v>234</v>
      </c>
      <c r="O7" s="89" t="s">
        <v>230</v>
      </c>
      <c r="P7" s="89" t="s">
        <v>230</v>
      </c>
      <c r="Q7" s="89" t="s">
        <v>233</v>
      </c>
      <c r="R7" s="89" t="s">
        <v>234</v>
      </c>
      <c r="S7" s="89" t="s">
        <v>233</v>
      </c>
      <c r="T7" s="89" t="s">
        <v>241</v>
      </c>
      <c r="U7" s="89" t="s">
        <v>234</v>
      </c>
      <c r="V7" s="89" t="s">
        <v>230</v>
      </c>
      <c r="W7" s="89" t="s">
        <v>232</v>
      </c>
      <c r="X7" s="89" t="s">
        <v>232</v>
      </c>
      <c r="Y7" s="89" t="s">
        <v>230</v>
      </c>
      <c r="Z7" s="89" t="s">
        <v>232</v>
      </c>
      <c r="AA7" s="89" t="s">
        <v>241</v>
      </c>
      <c r="AB7" s="89" t="s">
        <v>234</v>
      </c>
      <c r="AC7" s="89" t="s">
        <v>233</v>
      </c>
      <c r="AD7" s="90">
        <f t="shared" si="3"/>
        <v>16</v>
      </c>
      <c r="AE7" s="91" t="s">
        <v>233</v>
      </c>
      <c r="AF7" s="92">
        <v>15</v>
      </c>
      <c r="AG7" s="82"/>
      <c r="AH7" s="92"/>
      <c r="AI7" s="82"/>
      <c r="AJ7" s="92"/>
      <c r="AK7" s="93">
        <f t="shared" si="4"/>
        <v>1</v>
      </c>
    </row>
    <row r="8" spans="1:37" ht="20.25" customHeight="1">
      <c r="A8" s="82">
        <f aca="true" t="shared" si="5" ref="A8:A71">A7+1</f>
        <v>3</v>
      </c>
      <c r="B8" s="82"/>
      <c r="C8" s="82"/>
      <c r="D8" s="151">
        <v>137</v>
      </c>
      <c r="E8" s="128" t="s">
        <v>104</v>
      </c>
      <c r="F8" s="94" t="s">
        <v>56</v>
      </c>
      <c r="G8" s="85">
        <f t="shared" si="1"/>
        <v>17</v>
      </c>
      <c r="H8" s="86">
        <f t="shared" si="2"/>
        <v>16</v>
      </c>
      <c r="I8" s="87"/>
      <c r="J8" s="88" t="s">
        <v>230</v>
      </c>
      <c r="K8" s="89" t="s">
        <v>234</v>
      </c>
      <c r="L8" s="89" t="s">
        <v>234</v>
      </c>
      <c r="M8" s="89" t="s">
        <v>233</v>
      </c>
      <c r="N8" s="89" t="s">
        <v>233</v>
      </c>
      <c r="O8" s="89" t="s">
        <v>230</v>
      </c>
      <c r="P8" s="89" t="s">
        <v>230</v>
      </c>
      <c r="Q8" s="89" t="s">
        <v>233</v>
      </c>
      <c r="R8" s="89" t="s">
        <v>234</v>
      </c>
      <c r="S8" s="89" t="s">
        <v>233</v>
      </c>
      <c r="T8" s="89" t="s">
        <v>241</v>
      </c>
      <c r="U8" s="89" t="s">
        <v>234</v>
      </c>
      <c r="V8" s="89" t="s">
        <v>230</v>
      </c>
      <c r="W8" s="89" t="s">
        <v>232</v>
      </c>
      <c r="X8" s="89" t="s">
        <v>232</v>
      </c>
      <c r="Y8" s="89" t="s">
        <v>230</v>
      </c>
      <c r="Z8" s="89" t="s">
        <v>241</v>
      </c>
      <c r="AA8" s="89" t="s">
        <v>241</v>
      </c>
      <c r="AB8" s="89" t="s">
        <v>230</v>
      </c>
      <c r="AC8" s="89" t="s">
        <v>233</v>
      </c>
      <c r="AD8" s="90">
        <f t="shared" si="3"/>
        <v>16</v>
      </c>
      <c r="AE8" s="91" t="s">
        <v>233</v>
      </c>
      <c r="AF8" s="92">
        <v>16</v>
      </c>
      <c r="AG8" s="82"/>
      <c r="AH8" s="92"/>
      <c r="AI8" s="82"/>
      <c r="AJ8" s="92"/>
      <c r="AK8" s="93">
        <f t="shared" si="4"/>
        <v>1</v>
      </c>
    </row>
    <row r="9" spans="1:37" ht="20.25" customHeight="1">
      <c r="A9" s="82">
        <f t="shared" si="5"/>
        <v>4</v>
      </c>
      <c r="B9" s="82"/>
      <c r="C9" s="82"/>
      <c r="D9" s="151">
        <v>167</v>
      </c>
      <c r="E9" s="83" t="s">
        <v>140</v>
      </c>
      <c r="F9" s="84"/>
      <c r="G9" s="85">
        <f t="shared" si="1"/>
        <v>17</v>
      </c>
      <c r="H9" s="86">
        <f t="shared" si="2"/>
        <v>18</v>
      </c>
      <c r="I9" s="87"/>
      <c r="J9" s="88" t="s">
        <v>230</v>
      </c>
      <c r="K9" s="89" t="s">
        <v>234</v>
      </c>
      <c r="L9" s="89" t="s">
        <v>234</v>
      </c>
      <c r="M9" s="89" t="s">
        <v>233</v>
      </c>
      <c r="N9" s="89" t="s">
        <v>230</v>
      </c>
      <c r="O9" s="89" t="s">
        <v>230</v>
      </c>
      <c r="P9" s="89" t="s">
        <v>230</v>
      </c>
      <c r="Q9" s="89" t="s">
        <v>233</v>
      </c>
      <c r="R9" s="89" t="s">
        <v>234</v>
      </c>
      <c r="S9" s="89" t="s">
        <v>233</v>
      </c>
      <c r="T9" s="89" t="s">
        <v>241</v>
      </c>
      <c r="U9" s="89" t="s">
        <v>234</v>
      </c>
      <c r="V9" s="89" t="s">
        <v>230</v>
      </c>
      <c r="W9" s="89" t="s">
        <v>232</v>
      </c>
      <c r="X9" s="89" t="s">
        <v>232</v>
      </c>
      <c r="Y9" s="89" t="s">
        <v>230</v>
      </c>
      <c r="Z9" s="89" t="s">
        <v>241</v>
      </c>
      <c r="AA9" s="89" t="s">
        <v>249</v>
      </c>
      <c r="AB9" s="89" t="s">
        <v>233</v>
      </c>
      <c r="AC9" s="89" t="s">
        <v>233</v>
      </c>
      <c r="AD9" s="90">
        <f t="shared" si="3"/>
        <v>16</v>
      </c>
      <c r="AE9" s="91" t="s">
        <v>233</v>
      </c>
      <c r="AF9" s="92">
        <v>18</v>
      </c>
      <c r="AG9" s="82"/>
      <c r="AH9" s="92"/>
      <c r="AI9" s="82"/>
      <c r="AJ9" s="92"/>
      <c r="AK9" s="93">
        <f t="shared" si="4"/>
        <v>1</v>
      </c>
    </row>
    <row r="10" spans="1:37" ht="20.25" customHeight="1">
      <c r="A10" s="82">
        <f t="shared" si="5"/>
        <v>5</v>
      </c>
      <c r="B10" s="82"/>
      <c r="C10" s="82"/>
      <c r="D10" s="151">
        <v>126</v>
      </c>
      <c r="E10" s="96" t="s">
        <v>90</v>
      </c>
      <c r="F10" s="84" t="s">
        <v>64</v>
      </c>
      <c r="G10" s="85">
        <f t="shared" si="1"/>
        <v>17</v>
      </c>
      <c r="H10" s="86">
        <f t="shared" si="2"/>
        <v>71</v>
      </c>
      <c r="I10" s="87"/>
      <c r="J10" s="88" t="s">
        <v>230</v>
      </c>
      <c r="K10" s="89" t="s">
        <v>234</v>
      </c>
      <c r="L10" s="89" t="s">
        <v>234</v>
      </c>
      <c r="M10" s="89" t="s">
        <v>233</v>
      </c>
      <c r="N10" s="89" t="s">
        <v>233</v>
      </c>
      <c r="O10" s="89" t="s">
        <v>234</v>
      </c>
      <c r="P10" s="89" t="s">
        <v>230</v>
      </c>
      <c r="Q10" s="89" t="s">
        <v>233</v>
      </c>
      <c r="R10" s="89" t="s">
        <v>234</v>
      </c>
      <c r="S10" s="89" t="s">
        <v>233</v>
      </c>
      <c r="T10" s="89" t="s">
        <v>241</v>
      </c>
      <c r="U10" s="89" t="s">
        <v>234</v>
      </c>
      <c r="V10" s="89" t="s">
        <v>230</v>
      </c>
      <c r="W10" s="89" t="s">
        <v>232</v>
      </c>
      <c r="X10" s="89" t="s">
        <v>232</v>
      </c>
      <c r="Y10" s="89" t="s">
        <v>230</v>
      </c>
      <c r="Z10" s="89" t="s">
        <v>233</v>
      </c>
      <c r="AA10" s="89" t="s">
        <v>241</v>
      </c>
      <c r="AB10" s="89" t="s">
        <v>232</v>
      </c>
      <c r="AC10" s="89" t="s">
        <v>233</v>
      </c>
      <c r="AD10" s="90">
        <f t="shared" si="3"/>
        <v>17</v>
      </c>
      <c r="AE10" s="91" t="s">
        <v>245</v>
      </c>
      <c r="AF10" s="92">
        <v>11</v>
      </c>
      <c r="AG10" s="82"/>
      <c r="AH10" s="92"/>
      <c r="AI10" s="82"/>
      <c r="AJ10" s="92"/>
      <c r="AK10" s="93">
        <f t="shared" si="4"/>
        <v>0</v>
      </c>
    </row>
    <row r="11" spans="1:37" ht="20.25" customHeight="1">
      <c r="A11" s="82">
        <f t="shared" si="5"/>
        <v>6</v>
      </c>
      <c r="B11" s="82"/>
      <c r="C11" s="147"/>
      <c r="D11" s="151">
        <v>103</v>
      </c>
      <c r="E11" s="128" t="s">
        <v>58</v>
      </c>
      <c r="F11" s="94" t="s">
        <v>37</v>
      </c>
      <c r="G11" s="85">
        <f t="shared" si="1"/>
        <v>17</v>
      </c>
      <c r="H11" s="86">
        <f t="shared" si="2"/>
        <v>75</v>
      </c>
      <c r="I11" s="87"/>
      <c r="J11" s="88" t="s">
        <v>230</v>
      </c>
      <c r="K11" s="89" t="s">
        <v>234</v>
      </c>
      <c r="L11" s="89" t="s">
        <v>234</v>
      </c>
      <c r="M11" s="89" t="s">
        <v>233</v>
      </c>
      <c r="N11" s="89" t="s">
        <v>233</v>
      </c>
      <c r="O11" s="89" t="s">
        <v>230</v>
      </c>
      <c r="P11" s="89" t="s">
        <v>230</v>
      </c>
      <c r="Q11" s="89" t="s">
        <v>233</v>
      </c>
      <c r="R11" s="89" t="s">
        <v>234</v>
      </c>
      <c r="S11" s="89" t="s">
        <v>233</v>
      </c>
      <c r="T11" s="89" t="s">
        <v>241</v>
      </c>
      <c r="U11" s="89" t="s">
        <v>234</v>
      </c>
      <c r="V11" s="89" t="s">
        <v>230</v>
      </c>
      <c r="W11" s="89" t="s">
        <v>232</v>
      </c>
      <c r="X11" s="89" t="s">
        <v>232</v>
      </c>
      <c r="Y11" s="89" t="s">
        <v>230</v>
      </c>
      <c r="Z11" s="89" t="s">
        <v>233</v>
      </c>
      <c r="AA11" s="89" t="s">
        <v>241</v>
      </c>
      <c r="AB11" s="89" t="s">
        <v>233</v>
      </c>
      <c r="AC11" s="89" t="s">
        <v>233</v>
      </c>
      <c r="AD11" s="90">
        <f t="shared" si="3"/>
        <v>17</v>
      </c>
      <c r="AE11" s="91" t="s">
        <v>232</v>
      </c>
      <c r="AF11" s="92">
        <v>15</v>
      </c>
      <c r="AG11" s="82"/>
      <c r="AH11" s="92"/>
      <c r="AI11" s="82"/>
      <c r="AJ11" s="92"/>
      <c r="AK11" s="93">
        <f t="shared" si="4"/>
        <v>0</v>
      </c>
    </row>
    <row r="12" spans="1:37" ht="20.25" customHeight="1">
      <c r="A12" s="82">
        <f t="shared" si="5"/>
        <v>7</v>
      </c>
      <c r="B12" s="82"/>
      <c r="C12" s="82"/>
      <c r="D12" s="151">
        <v>112</v>
      </c>
      <c r="E12" s="96" t="s">
        <v>73</v>
      </c>
      <c r="F12" s="84" t="s">
        <v>56</v>
      </c>
      <c r="G12" s="85">
        <f t="shared" si="1"/>
        <v>16</v>
      </c>
      <c r="H12" s="86">
        <f t="shared" si="2"/>
        <v>9</v>
      </c>
      <c r="I12" s="87"/>
      <c r="J12" s="88" t="s">
        <v>230</v>
      </c>
      <c r="K12" s="89" t="s">
        <v>233</v>
      </c>
      <c r="L12" s="89" t="s">
        <v>234</v>
      </c>
      <c r="M12" s="89" t="s">
        <v>233</v>
      </c>
      <c r="N12" s="89" t="s">
        <v>233</v>
      </c>
      <c r="O12" s="89" t="s">
        <v>234</v>
      </c>
      <c r="P12" s="89" t="s">
        <v>230</v>
      </c>
      <c r="Q12" s="89" t="s">
        <v>233</v>
      </c>
      <c r="R12" s="89" t="s">
        <v>234</v>
      </c>
      <c r="S12" s="89" t="s">
        <v>233</v>
      </c>
      <c r="T12" s="89" t="s">
        <v>241</v>
      </c>
      <c r="U12" s="89" t="s">
        <v>234</v>
      </c>
      <c r="V12" s="89" t="s">
        <v>233</v>
      </c>
      <c r="W12" s="89" t="s">
        <v>233</v>
      </c>
      <c r="X12" s="89" t="s">
        <v>232</v>
      </c>
      <c r="Y12" s="89" t="s">
        <v>230</v>
      </c>
      <c r="Z12" s="89" t="s">
        <v>241</v>
      </c>
      <c r="AA12" s="89" t="s">
        <v>230</v>
      </c>
      <c r="AB12" s="89" t="s">
        <v>230</v>
      </c>
      <c r="AC12" s="89" t="s">
        <v>233</v>
      </c>
      <c r="AD12" s="90">
        <f t="shared" si="3"/>
        <v>15</v>
      </c>
      <c r="AE12" s="91" t="s">
        <v>233</v>
      </c>
      <c r="AF12" s="92">
        <v>9</v>
      </c>
      <c r="AG12" s="82"/>
      <c r="AH12" s="92"/>
      <c r="AI12" s="82"/>
      <c r="AJ12" s="92"/>
      <c r="AK12" s="93">
        <f t="shared" si="4"/>
        <v>1</v>
      </c>
    </row>
    <row r="13" spans="1:37" ht="20.25" customHeight="1">
      <c r="A13" s="82">
        <f t="shared" si="5"/>
        <v>8</v>
      </c>
      <c r="B13" s="82"/>
      <c r="C13" s="82"/>
      <c r="D13" s="151">
        <v>158</v>
      </c>
      <c r="E13" s="83" t="s">
        <v>129</v>
      </c>
      <c r="F13" s="84" t="s">
        <v>56</v>
      </c>
      <c r="G13" s="85">
        <f t="shared" si="1"/>
        <v>16</v>
      </c>
      <c r="H13" s="86">
        <f t="shared" si="2"/>
        <v>25</v>
      </c>
      <c r="I13" s="87"/>
      <c r="J13" s="88" t="s">
        <v>230</v>
      </c>
      <c r="K13" s="89" t="s">
        <v>234</v>
      </c>
      <c r="L13" s="89" t="s">
        <v>30</v>
      </c>
      <c r="M13" s="89" t="s">
        <v>232</v>
      </c>
      <c r="N13" s="89" t="s">
        <v>233</v>
      </c>
      <c r="O13" s="89" t="s">
        <v>234</v>
      </c>
      <c r="P13" s="89" t="s">
        <v>234</v>
      </c>
      <c r="Q13" s="89" t="s">
        <v>233</v>
      </c>
      <c r="R13" s="89" t="s">
        <v>234</v>
      </c>
      <c r="S13" s="89" t="s">
        <v>233</v>
      </c>
      <c r="T13" s="89" t="s">
        <v>241</v>
      </c>
      <c r="U13" s="89" t="s">
        <v>233</v>
      </c>
      <c r="V13" s="89" t="s">
        <v>230</v>
      </c>
      <c r="W13" s="89" t="s">
        <v>232</v>
      </c>
      <c r="X13" s="89" t="s">
        <v>232</v>
      </c>
      <c r="Y13" s="89" t="s">
        <v>230</v>
      </c>
      <c r="Z13" s="89" t="s">
        <v>241</v>
      </c>
      <c r="AA13" s="89" t="s">
        <v>241</v>
      </c>
      <c r="AB13" s="89" t="s">
        <v>233</v>
      </c>
      <c r="AC13" s="89" t="s">
        <v>233</v>
      </c>
      <c r="AD13" s="90">
        <f t="shared" si="3"/>
        <v>15</v>
      </c>
      <c r="AE13" s="91" t="s">
        <v>233</v>
      </c>
      <c r="AF13" s="92">
        <v>25</v>
      </c>
      <c r="AG13" s="82"/>
      <c r="AH13" s="92"/>
      <c r="AI13" s="82"/>
      <c r="AJ13" s="92"/>
      <c r="AK13" s="93">
        <f t="shared" si="4"/>
        <v>1</v>
      </c>
    </row>
    <row r="14" spans="1:37" ht="20.25" customHeight="1">
      <c r="A14" s="82">
        <f t="shared" si="5"/>
        <v>9</v>
      </c>
      <c r="B14" s="82"/>
      <c r="C14" s="82"/>
      <c r="D14" s="151">
        <v>125</v>
      </c>
      <c r="E14" s="128" t="s">
        <v>38</v>
      </c>
      <c r="F14" s="94" t="s">
        <v>39</v>
      </c>
      <c r="G14" s="85">
        <f t="shared" si="1"/>
        <v>16</v>
      </c>
      <c r="H14" s="86">
        <f t="shared" si="2"/>
        <v>26</v>
      </c>
      <c r="I14" s="87"/>
      <c r="J14" s="88" t="s">
        <v>230</v>
      </c>
      <c r="K14" s="89" t="s">
        <v>234</v>
      </c>
      <c r="L14" s="89" t="s">
        <v>234</v>
      </c>
      <c r="M14" s="89" t="s">
        <v>233</v>
      </c>
      <c r="N14" s="89" t="s">
        <v>233</v>
      </c>
      <c r="O14" s="89" t="s">
        <v>230</v>
      </c>
      <c r="P14" s="89" t="s">
        <v>230</v>
      </c>
      <c r="Q14" s="89" t="s">
        <v>233</v>
      </c>
      <c r="R14" s="89" t="s">
        <v>234</v>
      </c>
      <c r="S14" s="89" t="s">
        <v>233</v>
      </c>
      <c r="T14" s="89" t="s">
        <v>232</v>
      </c>
      <c r="U14" s="89" t="s">
        <v>234</v>
      </c>
      <c r="V14" s="89" t="s">
        <v>230</v>
      </c>
      <c r="W14" s="89" t="s">
        <v>241</v>
      </c>
      <c r="X14" s="89" t="s">
        <v>232</v>
      </c>
      <c r="Y14" s="89" t="s">
        <v>230</v>
      </c>
      <c r="Z14" s="89" t="s">
        <v>232</v>
      </c>
      <c r="AA14" s="89" t="s">
        <v>243</v>
      </c>
      <c r="AB14" s="89" t="s">
        <v>233</v>
      </c>
      <c r="AC14" s="89" t="s">
        <v>233</v>
      </c>
      <c r="AD14" s="90">
        <f t="shared" si="3"/>
        <v>15</v>
      </c>
      <c r="AE14" s="91" t="s">
        <v>233</v>
      </c>
      <c r="AF14" s="92">
        <v>26</v>
      </c>
      <c r="AG14" s="82"/>
      <c r="AH14" s="92"/>
      <c r="AI14" s="82"/>
      <c r="AJ14" s="92"/>
      <c r="AK14" s="93">
        <f t="shared" si="4"/>
        <v>1</v>
      </c>
    </row>
    <row r="15" spans="1:37" ht="20.25" customHeight="1">
      <c r="A15" s="82">
        <f t="shared" si="5"/>
        <v>10</v>
      </c>
      <c r="B15" s="82"/>
      <c r="C15" s="82"/>
      <c r="D15" s="151">
        <v>133</v>
      </c>
      <c r="E15" s="140" t="s">
        <v>99</v>
      </c>
      <c r="F15" s="84" t="s">
        <v>100</v>
      </c>
      <c r="G15" s="85">
        <f t="shared" si="1"/>
        <v>16</v>
      </c>
      <c r="H15" s="86">
        <f t="shared" si="2"/>
        <v>72</v>
      </c>
      <c r="I15" s="87"/>
      <c r="J15" s="88" t="s">
        <v>9</v>
      </c>
      <c r="K15" s="89" t="s">
        <v>233</v>
      </c>
      <c r="L15" s="89" t="s">
        <v>234</v>
      </c>
      <c r="M15" s="89" t="s">
        <v>233</v>
      </c>
      <c r="N15" s="89" t="s">
        <v>11</v>
      </c>
      <c r="O15" s="89" t="s">
        <v>234</v>
      </c>
      <c r="P15" s="89" t="s">
        <v>230</v>
      </c>
      <c r="Q15" s="89" t="s">
        <v>233</v>
      </c>
      <c r="R15" s="89" t="s">
        <v>234</v>
      </c>
      <c r="S15" s="89" t="s">
        <v>230</v>
      </c>
      <c r="T15" s="89" t="s">
        <v>241</v>
      </c>
      <c r="U15" s="89" t="s">
        <v>234</v>
      </c>
      <c r="V15" s="89" t="s">
        <v>233</v>
      </c>
      <c r="W15" s="89" t="s">
        <v>232</v>
      </c>
      <c r="X15" s="89" t="s">
        <v>232</v>
      </c>
      <c r="Y15" s="89" t="s">
        <v>230</v>
      </c>
      <c r="Z15" s="89" t="s">
        <v>241</v>
      </c>
      <c r="AA15" s="89" t="s">
        <v>234</v>
      </c>
      <c r="AB15" s="89" t="s">
        <v>233</v>
      </c>
      <c r="AC15" s="89" t="s">
        <v>233</v>
      </c>
      <c r="AD15" s="90">
        <f t="shared" si="3"/>
        <v>16</v>
      </c>
      <c r="AE15" s="91" t="s">
        <v>241</v>
      </c>
      <c r="AF15" s="92">
        <v>12</v>
      </c>
      <c r="AG15" s="82"/>
      <c r="AH15" s="92"/>
      <c r="AI15" s="82"/>
      <c r="AJ15" s="92"/>
      <c r="AK15" s="93">
        <f t="shared" si="4"/>
        <v>0</v>
      </c>
    </row>
    <row r="16" spans="1:37" ht="20.25" customHeight="1">
      <c r="A16" s="82">
        <f t="shared" si="5"/>
        <v>11</v>
      </c>
      <c r="B16" s="82"/>
      <c r="C16" s="82"/>
      <c r="D16" s="151">
        <v>114</v>
      </c>
      <c r="E16" s="83" t="s">
        <v>76</v>
      </c>
      <c r="F16" s="84" t="s">
        <v>77</v>
      </c>
      <c r="G16" s="85">
        <f t="shared" si="1"/>
        <v>16</v>
      </c>
      <c r="H16" s="86">
        <f t="shared" si="2"/>
        <v>73</v>
      </c>
      <c r="I16" s="87"/>
      <c r="J16" s="88" t="s">
        <v>232</v>
      </c>
      <c r="K16" s="89" t="s">
        <v>234</v>
      </c>
      <c r="L16" s="89" t="s">
        <v>234</v>
      </c>
      <c r="M16" s="89" t="s">
        <v>233</v>
      </c>
      <c r="N16" s="89" t="s">
        <v>233</v>
      </c>
      <c r="O16" s="89" t="s">
        <v>230</v>
      </c>
      <c r="P16" s="89" t="s">
        <v>234</v>
      </c>
      <c r="Q16" s="89" t="s">
        <v>233</v>
      </c>
      <c r="R16" s="89" t="s">
        <v>234</v>
      </c>
      <c r="S16" s="89" t="s">
        <v>233</v>
      </c>
      <c r="T16" s="89" t="s">
        <v>241</v>
      </c>
      <c r="U16" s="89" t="s">
        <v>234</v>
      </c>
      <c r="V16" s="89" t="s">
        <v>230</v>
      </c>
      <c r="W16" s="89" t="s">
        <v>232</v>
      </c>
      <c r="X16" s="89" t="s">
        <v>232</v>
      </c>
      <c r="Y16" s="89" t="s">
        <v>230</v>
      </c>
      <c r="Z16" s="89" t="s">
        <v>232</v>
      </c>
      <c r="AA16" s="89" t="s">
        <v>241</v>
      </c>
      <c r="AB16" s="89" t="s">
        <v>233</v>
      </c>
      <c r="AC16" s="89" t="s">
        <v>233</v>
      </c>
      <c r="AD16" s="90">
        <f t="shared" si="3"/>
        <v>16</v>
      </c>
      <c r="AE16" s="91" t="s">
        <v>241</v>
      </c>
      <c r="AF16" s="92">
        <v>13</v>
      </c>
      <c r="AG16" s="82"/>
      <c r="AH16" s="92"/>
      <c r="AI16" s="82"/>
      <c r="AJ16" s="92"/>
      <c r="AK16" s="93">
        <f t="shared" si="4"/>
        <v>0</v>
      </c>
    </row>
    <row r="17" spans="1:37" ht="20.25" customHeight="1">
      <c r="A17" s="82">
        <f t="shared" si="5"/>
        <v>12</v>
      </c>
      <c r="B17" s="82"/>
      <c r="C17" s="82"/>
      <c r="D17" s="151">
        <v>109</v>
      </c>
      <c r="E17" s="128" t="s">
        <v>69</v>
      </c>
      <c r="F17" s="94" t="s">
        <v>66</v>
      </c>
      <c r="G17" s="85">
        <f t="shared" si="1"/>
        <v>16</v>
      </c>
      <c r="H17" s="86">
        <f t="shared" si="2"/>
        <v>75</v>
      </c>
      <c r="I17" s="87"/>
      <c r="J17" s="88" t="s">
        <v>233</v>
      </c>
      <c r="K17" s="89" t="s">
        <v>234</v>
      </c>
      <c r="L17" s="89" t="s">
        <v>234</v>
      </c>
      <c r="M17" s="89" t="s">
        <v>233</v>
      </c>
      <c r="N17" s="89" t="s">
        <v>232</v>
      </c>
      <c r="O17" s="89" t="s">
        <v>234</v>
      </c>
      <c r="P17" s="89" t="s">
        <v>230</v>
      </c>
      <c r="Q17" s="89" t="s">
        <v>233</v>
      </c>
      <c r="R17" s="89" t="s">
        <v>234</v>
      </c>
      <c r="S17" s="89" t="s">
        <v>233</v>
      </c>
      <c r="T17" s="89" t="s">
        <v>241</v>
      </c>
      <c r="U17" s="89" t="s">
        <v>234</v>
      </c>
      <c r="V17" s="89" t="s">
        <v>230</v>
      </c>
      <c r="W17" s="89" t="s">
        <v>232</v>
      </c>
      <c r="X17" s="89" t="s">
        <v>232</v>
      </c>
      <c r="Y17" s="89" t="s">
        <v>230</v>
      </c>
      <c r="Z17" s="89" t="s">
        <v>241</v>
      </c>
      <c r="AA17" s="89" t="s">
        <v>241</v>
      </c>
      <c r="AB17" s="89" t="s">
        <v>233</v>
      </c>
      <c r="AC17" s="89" t="s">
        <v>233</v>
      </c>
      <c r="AD17" s="90">
        <f t="shared" si="3"/>
        <v>16</v>
      </c>
      <c r="AE17" s="91" t="s">
        <v>232</v>
      </c>
      <c r="AF17" s="92">
        <v>15</v>
      </c>
      <c r="AG17" s="82"/>
      <c r="AH17" s="92"/>
      <c r="AI17" s="82"/>
      <c r="AJ17" s="92"/>
      <c r="AK17" s="93">
        <f t="shared" si="4"/>
        <v>0</v>
      </c>
    </row>
    <row r="18" spans="1:37" ht="20.25" customHeight="1">
      <c r="A18" s="82">
        <f t="shared" si="5"/>
        <v>13</v>
      </c>
      <c r="B18" s="82"/>
      <c r="C18" s="82"/>
      <c r="D18" s="151">
        <v>160</v>
      </c>
      <c r="E18" s="134" t="s">
        <v>131</v>
      </c>
      <c r="F18" s="84" t="s">
        <v>56</v>
      </c>
      <c r="G18" s="85">
        <f t="shared" si="1"/>
        <v>16</v>
      </c>
      <c r="H18" s="86">
        <f t="shared" si="2"/>
        <v>79</v>
      </c>
      <c r="I18" s="87"/>
      <c r="J18" s="88" t="s">
        <v>230</v>
      </c>
      <c r="K18" s="89" t="s">
        <v>234</v>
      </c>
      <c r="L18" s="89" t="s">
        <v>234</v>
      </c>
      <c r="M18" s="89" t="s">
        <v>233</v>
      </c>
      <c r="N18" s="89" t="s">
        <v>233</v>
      </c>
      <c r="O18" s="89" t="s">
        <v>234</v>
      </c>
      <c r="P18" s="89" t="s">
        <v>230</v>
      </c>
      <c r="Q18" s="89" t="s">
        <v>233</v>
      </c>
      <c r="R18" s="89" t="s">
        <v>233</v>
      </c>
      <c r="S18" s="89" t="s">
        <v>233</v>
      </c>
      <c r="T18" s="89" t="s">
        <v>241</v>
      </c>
      <c r="U18" s="89" t="s">
        <v>230</v>
      </c>
      <c r="V18" s="89" t="s">
        <v>230</v>
      </c>
      <c r="W18" s="89" t="s">
        <v>232</v>
      </c>
      <c r="X18" s="89" t="s">
        <v>232</v>
      </c>
      <c r="Y18" s="89" t="s">
        <v>230</v>
      </c>
      <c r="Z18" s="89" t="s">
        <v>232</v>
      </c>
      <c r="AA18" s="89" t="s">
        <v>241</v>
      </c>
      <c r="AB18" s="89" t="s">
        <v>232</v>
      </c>
      <c r="AC18" s="89" t="s">
        <v>233</v>
      </c>
      <c r="AD18" s="90">
        <f t="shared" si="3"/>
        <v>16</v>
      </c>
      <c r="AE18" s="91" t="s">
        <v>232</v>
      </c>
      <c r="AF18" s="92">
        <v>19</v>
      </c>
      <c r="AG18" s="82"/>
      <c r="AH18" s="92"/>
      <c r="AI18" s="82"/>
      <c r="AJ18" s="92"/>
      <c r="AK18" s="93">
        <f t="shared" si="4"/>
        <v>0</v>
      </c>
    </row>
    <row r="19" spans="1:37" ht="20.25" customHeight="1">
      <c r="A19" s="82">
        <f t="shared" si="5"/>
        <v>14</v>
      </c>
      <c r="B19" s="82"/>
      <c r="C19" s="82"/>
      <c r="D19" s="151">
        <v>127</v>
      </c>
      <c r="E19" s="128" t="s">
        <v>91</v>
      </c>
      <c r="F19" s="94" t="s">
        <v>60</v>
      </c>
      <c r="G19" s="85">
        <f t="shared" si="1"/>
        <v>16</v>
      </c>
      <c r="H19" s="86">
        <f t="shared" si="2"/>
        <v>85</v>
      </c>
      <c r="I19" s="87"/>
      <c r="J19" s="88" t="s">
        <v>230</v>
      </c>
      <c r="K19" s="89" t="s">
        <v>233</v>
      </c>
      <c r="L19" s="89" t="s">
        <v>232</v>
      </c>
      <c r="M19" s="89" t="s">
        <v>233</v>
      </c>
      <c r="N19" s="89" t="s">
        <v>233</v>
      </c>
      <c r="O19" s="89" t="s">
        <v>234</v>
      </c>
      <c r="P19" s="89" t="s">
        <v>234</v>
      </c>
      <c r="Q19" s="89" t="s">
        <v>233</v>
      </c>
      <c r="R19" s="89" t="s">
        <v>234</v>
      </c>
      <c r="S19" s="89" t="s">
        <v>233</v>
      </c>
      <c r="T19" s="89" t="s">
        <v>245</v>
      </c>
      <c r="U19" s="89" t="s">
        <v>234</v>
      </c>
      <c r="V19" s="89" t="s">
        <v>230</v>
      </c>
      <c r="W19" s="89" t="s">
        <v>232</v>
      </c>
      <c r="X19" s="89" t="s">
        <v>232</v>
      </c>
      <c r="Y19" s="89" t="s">
        <v>230</v>
      </c>
      <c r="Z19" s="89" t="s">
        <v>241</v>
      </c>
      <c r="AA19" s="89" t="s">
        <v>241</v>
      </c>
      <c r="AB19" s="89" t="s">
        <v>233</v>
      </c>
      <c r="AC19" s="89" t="s">
        <v>233</v>
      </c>
      <c r="AD19" s="90">
        <f t="shared" si="3"/>
        <v>16</v>
      </c>
      <c r="AE19" s="91" t="s">
        <v>241</v>
      </c>
      <c r="AF19" s="92">
        <v>25</v>
      </c>
      <c r="AG19" s="82"/>
      <c r="AH19" s="92"/>
      <c r="AI19" s="82"/>
      <c r="AJ19" s="92"/>
      <c r="AK19" s="93">
        <f t="shared" si="4"/>
        <v>0</v>
      </c>
    </row>
    <row r="20" spans="1:37" ht="20.25" customHeight="1">
      <c r="A20" s="82">
        <f t="shared" si="5"/>
        <v>15</v>
      </c>
      <c r="B20" s="82"/>
      <c r="C20" s="82"/>
      <c r="D20" s="151">
        <v>135</v>
      </c>
      <c r="E20" s="83" t="s">
        <v>102</v>
      </c>
      <c r="F20" s="84" t="s">
        <v>83</v>
      </c>
      <c r="G20" s="85">
        <f t="shared" si="1"/>
        <v>15</v>
      </c>
      <c r="H20" s="86">
        <f t="shared" si="2"/>
        <v>12</v>
      </c>
      <c r="I20" s="87"/>
      <c r="J20" s="88" t="s">
        <v>230</v>
      </c>
      <c r="K20" s="89" t="s">
        <v>234</v>
      </c>
      <c r="L20" s="89" t="s">
        <v>234</v>
      </c>
      <c r="M20" s="89" t="s">
        <v>232</v>
      </c>
      <c r="N20" s="89" t="s">
        <v>230</v>
      </c>
      <c r="O20" s="89" t="s">
        <v>230</v>
      </c>
      <c r="P20" s="89" t="s">
        <v>234</v>
      </c>
      <c r="Q20" s="89" t="s">
        <v>233</v>
      </c>
      <c r="R20" s="89" t="s">
        <v>234</v>
      </c>
      <c r="S20" s="89" t="s">
        <v>233</v>
      </c>
      <c r="T20" s="89" t="s">
        <v>241</v>
      </c>
      <c r="U20" s="89" t="s">
        <v>233</v>
      </c>
      <c r="V20" s="89" t="s">
        <v>230</v>
      </c>
      <c r="W20" s="89" t="s">
        <v>232</v>
      </c>
      <c r="X20" s="89" t="s">
        <v>232</v>
      </c>
      <c r="Y20" s="89" t="s">
        <v>230</v>
      </c>
      <c r="Z20" s="89" t="s">
        <v>232</v>
      </c>
      <c r="AA20" s="89" t="s">
        <v>241</v>
      </c>
      <c r="AB20" s="89" t="s">
        <v>233</v>
      </c>
      <c r="AC20" s="89" t="s">
        <v>233</v>
      </c>
      <c r="AD20" s="90">
        <f t="shared" si="3"/>
        <v>14</v>
      </c>
      <c r="AE20" s="91" t="s">
        <v>233</v>
      </c>
      <c r="AF20" s="92">
        <v>12</v>
      </c>
      <c r="AG20" s="82"/>
      <c r="AH20" s="92"/>
      <c r="AI20" s="82"/>
      <c r="AJ20" s="92"/>
      <c r="AK20" s="93">
        <f t="shared" si="4"/>
        <v>1</v>
      </c>
    </row>
    <row r="21" spans="1:37" ht="20.25" customHeight="1">
      <c r="A21" s="82">
        <f t="shared" si="5"/>
        <v>16</v>
      </c>
      <c r="B21" s="82"/>
      <c r="C21" s="82"/>
      <c r="D21" s="151">
        <v>164</v>
      </c>
      <c r="E21" s="83" t="s">
        <v>136</v>
      </c>
      <c r="F21" s="84" t="s">
        <v>56</v>
      </c>
      <c r="G21" s="85">
        <f t="shared" si="1"/>
        <v>15</v>
      </c>
      <c r="H21" s="86">
        <f t="shared" si="2"/>
        <v>25</v>
      </c>
      <c r="I21" s="87"/>
      <c r="J21" s="88" t="s">
        <v>230</v>
      </c>
      <c r="K21" s="89" t="s">
        <v>233</v>
      </c>
      <c r="L21" s="89" t="s">
        <v>234</v>
      </c>
      <c r="M21" s="89" t="s">
        <v>233</v>
      </c>
      <c r="N21" s="89" t="s">
        <v>233</v>
      </c>
      <c r="O21" s="89" t="s">
        <v>230</v>
      </c>
      <c r="P21" s="89" t="s">
        <v>230</v>
      </c>
      <c r="Q21" s="89" t="s">
        <v>233</v>
      </c>
      <c r="R21" s="89" t="s">
        <v>233</v>
      </c>
      <c r="S21" s="89" t="s">
        <v>233</v>
      </c>
      <c r="T21" s="89" t="s">
        <v>245</v>
      </c>
      <c r="U21" s="89" t="s">
        <v>234</v>
      </c>
      <c r="V21" s="89" t="s">
        <v>230</v>
      </c>
      <c r="W21" s="89" t="s">
        <v>232</v>
      </c>
      <c r="X21" s="89" t="s">
        <v>232</v>
      </c>
      <c r="Y21" s="89" t="s">
        <v>230</v>
      </c>
      <c r="Z21" s="89" t="s">
        <v>230</v>
      </c>
      <c r="AA21" s="89" t="s">
        <v>230</v>
      </c>
      <c r="AB21" s="89" t="s">
        <v>232</v>
      </c>
      <c r="AC21" s="89" t="s">
        <v>233</v>
      </c>
      <c r="AD21" s="90">
        <f t="shared" si="3"/>
        <v>14</v>
      </c>
      <c r="AE21" s="91" t="s">
        <v>233</v>
      </c>
      <c r="AF21" s="92">
        <v>25</v>
      </c>
      <c r="AG21" s="82"/>
      <c r="AH21" s="92"/>
      <c r="AI21" s="82"/>
      <c r="AJ21" s="92"/>
      <c r="AK21" s="93">
        <f t="shared" si="4"/>
        <v>1</v>
      </c>
    </row>
    <row r="22" spans="1:37" ht="20.25" customHeight="1">
      <c r="A22" s="82">
        <f t="shared" si="5"/>
        <v>17</v>
      </c>
      <c r="B22" s="82"/>
      <c r="C22" s="82"/>
      <c r="D22" s="151">
        <v>143</v>
      </c>
      <c r="E22" s="128" t="s">
        <v>111</v>
      </c>
      <c r="F22" s="94" t="s">
        <v>56</v>
      </c>
      <c r="G22" s="85">
        <f t="shared" si="1"/>
        <v>15</v>
      </c>
      <c r="H22" s="86">
        <f t="shared" si="2"/>
        <v>26</v>
      </c>
      <c r="I22" s="87"/>
      <c r="J22" s="88" t="s">
        <v>230</v>
      </c>
      <c r="K22" s="89" t="s">
        <v>233</v>
      </c>
      <c r="L22" s="89" t="s">
        <v>234</v>
      </c>
      <c r="M22" s="89" t="s">
        <v>232</v>
      </c>
      <c r="N22" s="89" t="s">
        <v>233</v>
      </c>
      <c r="O22" s="89" t="s">
        <v>230</v>
      </c>
      <c r="P22" s="89" t="s">
        <v>230</v>
      </c>
      <c r="Q22" s="89" t="s">
        <v>232</v>
      </c>
      <c r="R22" s="89" t="s">
        <v>232</v>
      </c>
      <c r="S22" s="89" t="s">
        <v>233</v>
      </c>
      <c r="T22" s="89" t="s">
        <v>241</v>
      </c>
      <c r="U22" s="89" t="s">
        <v>234</v>
      </c>
      <c r="V22" s="89" t="s">
        <v>233</v>
      </c>
      <c r="W22" s="89" t="s">
        <v>232</v>
      </c>
      <c r="X22" s="89" t="s">
        <v>232</v>
      </c>
      <c r="Y22" s="89" t="s">
        <v>230</v>
      </c>
      <c r="Z22" s="89" t="s">
        <v>232</v>
      </c>
      <c r="AA22" s="89" t="s">
        <v>241</v>
      </c>
      <c r="AB22" s="89" t="s">
        <v>230</v>
      </c>
      <c r="AC22" s="89" t="s">
        <v>233</v>
      </c>
      <c r="AD22" s="90">
        <f t="shared" si="3"/>
        <v>14</v>
      </c>
      <c r="AE22" s="91" t="s">
        <v>233</v>
      </c>
      <c r="AF22" s="92">
        <v>26</v>
      </c>
      <c r="AG22" s="82"/>
      <c r="AH22" s="92"/>
      <c r="AI22" s="82"/>
      <c r="AJ22" s="92"/>
      <c r="AK22" s="93">
        <f t="shared" si="4"/>
        <v>1</v>
      </c>
    </row>
    <row r="23" spans="1:37" ht="20.25" customHeight="1">
      <c r="A23" s="82">
        <f t="shared" si="5"/>
        <v>18</v>
      </c>
      <c r="B23" s="82"/>
      <c r="C23" s="147"/>
      <c r="D23" s="151">
        <v>102</v>
      </c>
      <c r="E23" s="83" t="s">
        <v>57</v>
      </c>
      <c r="F23" s="84" t="s">
        <v>56</v>
      </c>
      <c r="G23" s="85">
        <f t="shared" si="1"/>
        <v>15</v>
      </c>
      <c r="H23" s="86">
        <f t="shared" si="2"/>
        <v>70</v>
      </c>
      <c r="I23" s="87"/>
      <c r="J23" s="88" t="s">
        <v>230</v>
      </c>
      <c r="K23" s="89" t="s">
        <v>234</v>
      </c>
      <c r="L23" s="89" t="s">
        <v>234</v>
      </c>
      <c r="M23" s="89" t="s">
        <v>233</v>
      </c>
      <c r="N23" s="89" t="s">
        <v>233</v>
      </c>
      <c r="O23" s="89" t="s">
        <v>234</v>
      </c>
      <c r="P23" s="89" t="s">
        <v>230</v>
      </c>
      <c r="Q23" s="89" t="s">
        <v>233</v>
      </c>
      <c r="R23" s="89" t="s">
        <v>233</v>
      </c>
      <c r="S23" s="89" t="s">
        <v>233</v>
      </c>
      <c r="T23" s="89" t="s">
        <v>245</v>
      </c>
      <c r="U23" s="89" t="s">
        <v>234</v>
      </c>
      <c r="V23" s="89" t="s">
        <v>233</v>
      </c>
      <c r="W23" s="89" t="s">
        <v>232</v>
      </c>
      <c r="X23" s="89" t="s">
        <v>232</v>
      </c>
      <c r="Y23" s="89" t="s">
        <v>230</v>
      </c>
      <c r="Z23" s="89" t="s">
        <v>234</v>
      </c>
      <c r="AA23" s="89" t="s">
        <v>241</v>
      </c>
      <c r="AB23" s="89" t="s">
        <v>233</v>
      </c>
      <c r="AC23" s="89" t="s">
        <v>233</v>
      </c>
      <c r="AD23" s="90">
        <f t="shared" si="3"/>
        <v>15</v>
      </c>
      <c r="AE23" s="91" t="s">
        <v>241</v>
      </c>
      <c r="AF23" s="92">
        <v>10</v>
      </c>
      <c r="AG23" s="82"/>
      <c r="AH23" s="92"/>
      <c r="AI23" s="82"/>
      <c r="AJ23" s="92"/>
      <c r="AK23" s="93">
        <f t="shared" si="4"/>
        <v>0</v>
      </c>
    </row>
    <row r="24" spans="1:37" ht="20.25" customHeight="1">
      <c r="A24" s="82">
        <f t="shared" si="5"/>
        <v>19</v>
      </c>
      <c r="B24" s="82"/>
      <c r="C24" s="82"/>
      <c r="D24" s="151">
        <v>157</v>
      </c>
      <c r="E24" s="128" t="s">
        <v>127</v>
      </c>
      <c r="F24" s="94" t="s">
        <v>128</v>
      </c>
      <c r="G24" s="85">
        <f t="shared" si="1"/>
        <v>15</v>
      </c>
      <c r="H24" s="86">
        <f t="shared" si="2"/>
        <v>71</v>
      </c>
      <c r="I24" s="87"/>
      <c r="J24" s="88" t="s">
        <v>230</v>
      </c>
      <c r="K24" s="89" t="s">
        <v>233</v>
      </c>
      <c r="L24" s="89" t="s">
        <v>232</v>
      </c>
      <c r="M24" s="89" t="s">
        <v>233</v>
      </c>
      <c r="N24" s="89" t="s">
        <v>234</v>
      </c>
      <c r="O24" s="89" t="s">
        <v>234</v>
      </c>
      <c r="P24" s="89" t="s">
        <v>230</v>
      </c>
      <c r="Q24" s="89" t="s">
        <v>241</v>
      </c>
      <c r="R24" s="89" t="s">
        <v>234</v>
      </c>
      <c r="S24" s="89" t="s">
        <v>233</v>
      </c>
      <c r="T24" s="89" t="s">
        <v>241</v>
      </c>
      <c r="U24" s="89" t="s">
        <v>230</v>
      </c>
      <c r="V24" s="89" t="s">
        <v>230</v>
      </c>
      <c r="W24" s="89" t="s">
        <v>232</v>
      </c>
      <c r="X24" s="89" t="s">
        <v>232</v>
      </c>
      <c r="Y24" s="89" t="s">
        <v>230</v>
      </c>
      <c r="Z24" s="89" t="s">
        <v>241</v>
      </c>
      <c r="AA24" s="89" t="s">
        <v>241</v>
      </c>
      <c r="AB24" s="89" t="s">
        <v>233</v>
      </c>
      <c r="AC24" s="89" t="s">
        <v>233</v>
      </c>
      <c r="AD24" s="90">
        <f t="shared" si="3"/>
        <v>15</v>
      </c>
      <c r="AE24" s="91" t="s">
        <v>232</v>
      </c>
      <c r="AF24" s="92">
        <v>11</v>
      </c>
      <c r="AG24" s="82"/>
      <c r="AH24" s="92"/>
      <c r="AI24" s="82"/>
      <c r="AJ24" s="92"/>
      <c r="AK24" s="93">
        <f t="shared" si="4"/>
        <v>0</v>
      </c>
    </row>
    <row r="25" spans="1:37" ht="20.25" customHeight="1">
      <c r="A25" s="82">
        <f t="shared" si="5"/>
        <v>20</v>
      </c>
      <c r="B25" s="82"/>
      <c r="C25" s="82"/>
      <c r="D25" s="151">
        <v>163</v>
      </c>
      <c r="E25" s="128" t="s">
        <v>135</v>
      </c>
      <c r="F25" s="94" t="s">
        <v>77</v>
      </c>
      <c r="G25" s="85">
        <f t="shared" si="1"/>
        <v>15</v>
      </c>
      <c r="H25" s="86">
        <f t="shared" si="2"/>
        <v>73</v>
      </c>
      <c r="I25" s="87"/>
      <c r="J25" s="88" t="s">
        <v>232</v>
      </c>
      <c r="K25" s="89" t="s">
        <v>234</v>
      </c>
      <c r="L25" s="89" t="s">
        <v>232</v>
      </c>
      <c r="M25" s="89" t="s">
        <v>233</v>
      </c>
      <c r="N25" s="89" t="s">
        <v>233</v>
      </c>
      <c r="O25" s="89" t="s">
        <v>234</v>
      </c>
      <c r="P25" s="89" t="s">
        <v>230</v>
      </c>
      <c r="Q25" s="89" t="s">
        <v>234</v>
      </c>
      <c r="R25" s="89" t="s">
        <v>233</v>
      </c>
      <c r="S25" s="89" t="s">
        <v>233</v>
      </c>
      <c r="T25" s="89" t="s">
        <v>241</v>
      </c>
      <c r="U25" s="89" t="s">
        <v>234</v>
      </c>
      <c r="V25" s="89" t="s">
        <v>230</v>
      </c>
      <c r="W25" s="89" t="s">
        <v>232</v>
      </c>
      <c r="X25" s="89" t="s">
        <v>232</v>
      </c>
      <c r="Y25" s="89" t="s">
        <v>230</v>
      </c>
      <c r="Z25" s="89" t="s">
        <v>232</v>
      </c>
      <c r="AA25" s="89" t="s">
        <v>241</v>
      </c>
      <c r="AB25" s="89" t="s">
        <v>233</v>
      </c>
      <c r="AC25" s="89" t="s">
        <v>233</v>
      </c>
      <c r="AD25" s="90">
        <f t="shared" si="3"/>
        <v>15</v>
      </c>
      <c r="AE25" s="91" t="s">
        <v>241</v>
      </c>
      <c r="AF25" s="92">
        <v>13</v>
      </c>
      <c r="AG25" s="82"/>
      <c r="AH25" s="92"/>
      <c r="AI25" s="82"/>
      <c r="AJ25" s="92"/>
      <c r="AK25" s="93">
        <f t="shared" si="4"/>
        <v>0</v>
      </c>
    </row>
    <row r="26" spans="1:37" ht="20.25" customHeight="1">
      <c r="A26" s="82">
        <f t="shared" si="5"/>
        <v>21</v>
      </c>
      <c r="B26" s="82"/>
      <c r="C26" s="82"/>
      <c r="D26" s="151">
        <v>159</v>
      </c>
      <c r="E26" s="83" t="s">
        <v>130</v>
      </c>
      <c r="F26" s="84" t="s">
        <v>56</v>
      </c>
      <c r="G26" s="85">
        <f t="shared" si="1"/>
        <v>14</v>
      </c>
      <c r="H26" s="86">
        <f t="shared" si="2"/>
        <v>65</v>
      </c>
      <c r="I26" s="87"/>
      <c r="J26" s="88" t="s">
        <v>232</v>
      </c>
      <c r="K26" s="89" t="s">
        <v>234</v>
      </c>
      <c r="L26" s="89" t="s">
        <v>234</v>
      </c>
      <c r="M26" s="89" t="s">
        <v>233</v>
      </c>
      <c r="N26" s="89" t="s">
        <v>233</v>
      </c>
      <c r="O26" s="89" t="s">
        <v>234</v>
      </c>
      <c r="P26" s="89" t="s">
        <v>230</v>
      </c>
      <c r="Q26" s="89" t="s">
        <v>233</v>
      </c>
      <c r="R26" s="89" t="s">
        <v>233</v>
      </c>
      <c r="S26" s="89" t="s">
        <v>233</v>
      </c>
      <c r="T26" s="89" t="s">
        <v>233</v>
      </c>
      <c r="U26" s="89" t="s">
        <v>234</v>
      </c>
      <c r="V26" s="89" t="s">
        <v>233</v>
      </c>
      <c r="W26" s="89" t="s">
        <v>232</v>
      </c>
      <c r="X26" s="89" t="s">
        <v>232</v>
      </c>
      <c r="Y26" s="89" t="s">
        <v>230</v>
      </c>
      <c r="Z26" s="89" t="s">
        <v>232</v>
      </c>
      <c r="AA26" s="89" t="s">
        <v>234</v>
      </c>
      <c r="AB26" s="89" t="s">
        <v>233</v>
      </c>
      <c r="AC26" s="89" t="s">
        <v>233</v>
      </c>
      <c r="AD26" s="90">
        <f t="shared" si="3"/>
        <v>14</v>
      </c>
      <c r="AE26" s="91" t="s">
        <v>241</v>
      </c>
      <c r="AF26" s="92">
        <v>5</v>
      </c>
      <c r="AG26" s="82"/>
      <c r="AH26" s="92"/>
      <c r="AI26" s="82"/>
      <c r="AJ26" s="92"/>
      <c r="AK26" s="93">
        <f t="shared" si="4"/>
        <v>0</v>
      </c>
    </row>
    <row r="27" spans="1:37" ht="20.25" customHeight="1">
      <c r="A27" s="82">
        <f t="shared" si="5"/>
        <v>22</v>
      </c>
      <c r="B27" s="82"/>
      <c r="C27" s="82"/>
      <c r="D27" s="151">
        <v>128</v>
      </c>
      <c r="E27" s="134" t="s">
        <v>92</v>
      </c>
      <c r="F27" s="84" t="s">
        <v>56</v>
      </c>
      <c r="G27" s="85">
        <f t="shared" si="1"/>
        <v>14</v>
      </c>
      <c r="H27" s="86">
        <f t="shared" si="2"/>
        <v>67</v>
      </c>
      <c r="I27" s="87"/>
      <c r="J27" s="88" t="s">
        <v>232</v>
      </c>
      <c r="K27" s="89" t="s">
        <v>233</v>
      </c>
      <c r="L27" s="89" t="s">
        <v>234</v>
      </c>
      <c r="M27" s="89" t="s">
        <v>233</v>
      </c>
      <c r="N27" s="89" t="s">
        <v>241</v>
      </c>
      <c r="O27" s="89" t="s">
        <v>234</v>
      </c>
      <c r="P27" s="89" t="s">
        <v>234</v>
      </c>
      <c r="Q27" s="89" t="s">
        <v>232</v>
      </c>
      <c r="R27" s="89" t="s">
        <v>234</v>
      </c>
      <c r="S27" s="89" t="s">
        <v>233</v>
      </c>
      <c r="T27" s="89" t="s">
        <v>241</v>
      </c>
      <c r="U27" s="89" t="s">
        <v>234</v>
      </c>
      <c r="V27" s="89" t="s">
        <v>230</v>
      </c>
      <c r="W27" s="89" t="s">
        <v>232</v>
      </c>
      <c r="X27" s="89" t="s">
        <v>232</v>
      </c>
      <c r="Y27" s="89" t="s">
        <v>230</v>
      </c>
      <c r="Z27" s="89" t="s">
        <v>241</v>
      </c>
      <c r="AA27" s="89" t="s">
        <v>233</v>
      </c>
      <c r="AB27" s="89" t="s">
        <v>233</v>
      </c>
      <c r="AC27" s="89" t="s">
        <v>233</v>
      </c>
      <c r="AD27" s="90">
        <f t="shared" si="3"/>
        <v>14</v>
      </c>
      <c r="AE27" s="91" t="s">
        <v>241</v>
      </c>
      <c r="AF27" s="92">
        <v>7</v>
      </c>
      <c r="AG27" s="82"/>
      <c r="AH27" s="92"/>
      <c r="AI27" s="82"/>
      <c r="AJ27" s="92"/>
      <c r="AK27" s="93">
        <f t="shared" si="4"/>
        <v>0</v>
      </c>
    </row>
    <row r="28" spans="1:37" ht="20.25" customHeight="1">
      <c r="A28" s="82">
        <f t="shared" si="5"/>
        <v>23</v>
      </c>
      <c r="B28" s="82"/>
      <c r="C28" s="82"/>
      <c r="D28" s="151">
        <v>130</v>
      </c>
      <c r="E28" s="128" t="s">
        <v>94</v>
      </c>
      <c r="F28" s="84" t="s">
        <v>95</v>
      </c>
      <c r="G28" s="85">
        <f t="shared" si="1"/>
        <v>14</v>
      </c>
      <c r="H28" s="86">
        <f t="shared" si="2"/>
        <v>69</v>
      </c>
      <c r="I28" s="87"/>
      <c r="J28" s="88" t="s">
        <v>232</v>
      </c>
      <c r="K28" s="89" t="s">
        <v>233</v>
      </c>
      <c r="L28" s="89" t="s">
        <v>234</v>
      </c>
      <c r="M28" s="89" t="s">
        <v>233</v>
      </c>
      <c r="N28" s="89" t="s">
        <v>233</v>
      </c>
      <c r="O28" s="89" t="s">
        <v>230</v>
      </c>
      <c r="P28" s="89" t="s">
        <v>234</v>
      </c>
      <c r="Q28" s="89" t="s">
        <v>233</v>
      </c>
      <c r="R28" s="89" t="s">
        <v>233</v>
      </c>
      <c r="S28" s="89" t="s">
        <v>233</v>
      </c>
      <c r="T28" s="89" t="s">
        <v>233</v>
      </c>
      <c r="U28" s="89" t="s">
        <v>234</v>
      </c>
      <c r="V28" s="89" t="s">
        <v>230</v>
      </c>
      <c r="W28" s="89" t="s">
        <v>232</v>
      </c>
      <c r="X28" s="89" t="s">
        <v>232</v>
      </c>
      <c r="Y28" s="89" t="s">
        <v>230</v>
      </c>
      <c r="Z28" s="89" t="s">
        <v>230</v>
      </c>
      <c r="AA28" s="89" t="s">
        <v>241</v>
      </c>
      <c r="AB28" s="89" t="s">
        <v>233</v>
      </c>
      <c r="AC28" s="89" t="s">
        <v>233</v>
      </c>
      <c r="AD28" s="90">
        <f t="shared" si="3"/>
        <v>14</v>
      </c>
      <c r="AE28" s="91" t="s">
        <v>241</v>
      </c>
      <c r="AF28" s="92">
        <v>9</v>
      </c>
      <c r="AG28" s="82"/>
      <c r="AH28" s="92"/>
      <c r="AI28" s="82"/>
      <c r="AJ28" s="92"/>
      <c r="AK28" s="93">
        <f t="shared" si="4"/>
        <v>0</v>
      </c>
    </row>
    <row r="29" spans="1:37" ht="20.25" customHeight="1">
      <c r="A29" s="82">
        <f t="shared" si="5"/>
        <v>24</v>
      </c>
      <c r="B29" s="82"/>
      <c r="C29" s="82"/>
      <c r="D29" s="151">
        <v>139</v>
      </c>
      <c r="E29" s="83" t="s">
        <v>106</v>
      </c>
      <c r="F29" s="94" t="s">
        <v>107</v>
      </c>
      <c r="G29" s="85">
        <f t="shared" si="1"/>
        <v>14</v>
      </c>
      <c r="H29" s="86">
        <f t="shared" si="2"/>
        <v>71</v>
      </c>
      <c r="I29" s="87"/>
      <c r="J29" s="88" t="s">
        <v>230</v>
      </c>
      <c r="K29" s="89" t="s">
        <v>233</v>
      </c>
      <c r="L29" s="89" t="s">
        <v>234</v>
      </c>
      <c r="M29" s="89" t="s">
        <v>230</v>
      </c>
      <c r="N29" s="89" t="s">
        <v>230</v>
      </c>
      <c r="O29" s="89" t="s">
        <v>230</v>
      </c>
      <c r="P29" s="89" t="s">
        <v>230</v>
      </c>
      <c r="Q29" s="89" t="s">
        <v>233</v>
      </c>
      <c r="R29" s="89" t="s">
        <v>234</v>
      </c>
      <c r="S29" s="89" t="s">
        <v>234</v>
      </c>
      <c r="T29" s="89" t="s">
        <v>241</v>
      </c>
      <c r="U29" s="89" t="s">
        <v>233</v>
      </c>
      <c r="V29" s="89" t="s">
        <v>230</v>
      </c>
      <c r="W29" s="89" t="s">
        <v>233</v>
      </c>
      <c r="X29" s="89" t="s">
        <v>232</v>
      </c>
      <c r="Y29" s="89" t="s">
        <v>230</v>
      </c>
      <c r="Z29" s="89" t="s">
        <v>232</v>
      </c>
      <c r="AA29" s="89" t="s">
        <v>241</v>
      </c>
      <c r="AB29" s="89" t="s">
        <v>233</v>
      </c>
      <c r="AC29" s="89" t="s">
        <v>233</v>
      </c>
      <c r="AD29" s="90">
        <f t="shared" si="3"/>
        <v>14</v>
      </c>
      <c r="AE29" s="91" t="s">
        <v>232</v>
      </c>
      <c r="AF29" s="92">
        <v>11</v>
      </c>
      <c r="AG29" s="82"/>
      <c r="AH29" s="92"/>
      <c r="AI29" s="82"/>
      <c r="AJ29" s="92"/>
      <c r="AK29" s="93">
        <f t="shared" si="4"/>
        <v>0</v>
      </c>
    </row>
    <row r="30" spans="1:37" ht="20.25" customHeight="1">
      <c r="A30" s="82">
        <f t="shared" si="5"/>
        <v>25</v>
      </c>
      <c r="B30" s="82"/>
      <c r="C30" s="82"/>
      <c r="D30" s="151">
        <v>154</v>
      </c>
      <c r="E30" s="128" t="s">
        <v>124</v>
      </c>
      <c r="F30" s="94" t="s">
        <v>56</v>
      </c>
      <c r="G30" s="85">
        <f t="shared" si="1"/>
        <v>14</v>
      </c>
      <c r="H30" s="86">
        <f t="shared" si="2"/>
        <v>75</v>
      </c>
      <c r="I30" s="87"/>
      <c r="J30" s="88" t="s">
        <v>234</v>
      </c>
      <c r="K30" s="89" t="s">
        <v>233</v>
      </c>
      <c r="L30" s="89" t="s">
        <v>234</v>
      </c>
      <c r="M30" s="89" t="s">
        <v>232</v>
      </c>
      <c r="N30" s="89" t="s">
        <v>233</v>
      </c>
      <c r="O30" s="89" t="s">
        <v>230</v>
      </c>
      <c r="P30" s="89" t="s">
        <v>230</v>
      </c>
      <c r="Q30" s="89" t="s">
        <v>233</v>
      </c>
      <c r="R30" s="89" t="s">
        <v>233</v>
      </c>
      <c r="S30" s="89" t="s">
        <v>233</v>
      </c>
      <c r="T30" s="89" t="s">
        <v>241</v>
      </c>
      <c r="U30" s="89" t="s">
        <v>234</v>
      </c>
      <c r="V30" s="89" t="s">
        <v>233</v>
      </c>
      <c r="W30" s="89" t="s">
        <v>232</v>
      </c>
      <c r="X30" s="89" t="s">
        <v>232</v>
      </c>
      <c r="Y30" s="89" t="s">
        <v>230</v>
      </c>
      <c r="Z30" s="89" t="s">
        <v>234</v>
      </c>
      <c r="AA30" s="89" t="s">
        <v>241</v>
      </c>
      <c r="AB30" s="89" t="s">
        <v>233</v>
      </c>
      <c r="AC30" s="89" t="s">
        <v>233</v>
      </c>
      <c r="AD30" s="90">
        <f t="shared" si="3"/>
        <v>14</v>
      </c>
      <c r="AE30" s="91" t="s">
        <v>241</v>
      </c>
      <c r="AF30" s="92">
        <v>15</v>
      </c>
      <c r="AG30" s="82"/>
      <c r="AH30" s="92"/>
      <c r="AI30" s="82"/>
      <c r="AJ30" s="92"/>
      <c r="AK30" s="93">
        <f t="shared" si="4"/>
        <v>0</v>
      </c>
    </row>
    <row r="31" spans="1:37" ht="20.25" customHeight="1">
      <c r="A31" s="82">
        <f t="shared" si="5"/>
        <v>26</v>
      </c>
      <c r="B31" s="82"/>
      <c r="C31" s="82"/>
      <c r="D31" s="151">
        <v>161</v>
      </c>
      <c r="E31" s="128" t="s">
        <v>132</v>
      </c>
      <c r="F31" s="94" t="s">
        <v>133</v>
      </c>
      <c r="G31" s="85">
        <f t="shared" si="1"/>
        <v>14</v>
      </c>
      <c r="H31" s="86">
        <f t="shared" si="2"/>
        <v>88</v>
      </c>
      <c r="I31" s="87"/>
      <c r="J31" s="88" t="s">
        <v>230</v>
      </c>
      <c r="K31" s="89" t="s">
        <v>234</v>
      </c>
      <c r="L31" s="89" t="s">
        <v>232</v>
      </c>
      <c r="M31" s="89" t="s">
        <v>233</v>
      </c>
      <c r="N31" s="89" t="s">
        <v>233</v>
      </c>
      <c r="O31" s="89" t="s">
        <v>234</v>
      </c>
      <c r="P31" s="89" t="s">
        <v>230</v>
      </c>
      <c r="Q31" s="89" t="s">
        <v>233</v>
      </c>
      <c r="R31" s="89" t="s">
        <v>233</v>
      </c>
      <c r="S31" s="89" t="s">
        <v>233</v>
      </c>
      <c r="T31" s="89" t="s">
        <v>241</v>
      </c>
      <c r="U31" s="89" t="s">
        <v>233</v>
      </c>
      <c r="V31" s="89" t="s">
        <v>233</v>
      </c>
      <c r="W31" s="89" t="s">
        <v>232</v>
      </c>
      <c r="X31" s="89" t="s">
        <v>232</v>
      </c>
      <c r="Y31" s="89" t="s">
        <v>230</v>
      </c>
      <c r="Z31" s="89" t="s">
        <v>232</v>
      </c>
      <c r="AA31" s="89" t="s">
        <v>232</v>
      </c>
      <c r="AB31" s="89" t="s">
        <v>233</v>
      </c>
      <c r="AC31" s="89" t="s">
        <v>233</v>
      </c>
      <c r="AD31" s="90">
        <f t="shared" si="3"/>
        <v>14</v>
      </c>
      <c r="AE31" s="91" t="s">
        <v>245</v>
      </c>
      <c r="AF31" s="92">
        <v>28</v>
      </c>
      <c r="AG31" s="82"/>
      <c r="AH31" s="92"/>
      <c r="AI31" s="82"/>
      <c r="AJ31" s="92"/>
      <c r="AK31" s="93">
        <f t="shared" si="4"/>
        <v>0</v>
      </c>
    </row>
    <row r="32" spans="1:37" ht="20.25" customHeight="1">
      <c r="A32" s="82">
        <f t="shared" si="5"/>
        <v>27</v>
      </c>
      <c r="B32" s="82"/>
      <c r="C32" s="82"/>
      <c r="D32" s="151">
        <v>153</v>
      </c>
      <c r="E32" s="131" t="s">
        <v>122</v>
      </c>
      <c r="F32" s="164" t="s">
        <v>123</v>
      </c>
      <c r="G32" s="85">
        <f t="shared" si="1"/>
        <v>14</v>
      </c>
      <c r="H32" s="86">
        <f t="shared" si="2"/>
        <v>114</v>
      </c>
      <c r="I32" s="87"/>
      <c r="J32" s="88" t="s">
        <v>230</v>
      </c>
      <c r="K32" s="89" t="s">
        <v>233</v>
      </c>
      <c r="L32" s="89" t="s">
        <v>232</v>
      </c>
      <c r="M32" s="89" t="s">
        <v>234</v>
      </c>
      <c r="N32" s="89" t="s">
        <v>233</v>
      </c>
      <c r="O32" s="89" t="s">
        <v>234</v>
      </c>
      <c r="P32" s="89" t="s">
        <v>230</v>
      </c>
      <c r="Q32" s="89" t="s">
        <v>233</v>
      </c>
      <c r="R32" s="89" t="s">
        <v>233</v>
      </c>
      <c r="S32" s="89" t="s">
        <v>233</v>
      </c>
      <c r="T32" s="89" t="s">
        <v>233</v>
      </c>
      <c r="U32" s="89" t="s">
        <v>234</v>
      </c>
      <c r="V32" s="89" t="s">
        <v>230</v>
      </c>
      <c r="W32" s="89" t="s">
        <v>232</v>
      </c>
      <c r="X32" s="89" t="s">
        <v>232</v>
      </c>
      <c r="Y32" s="89" t="s">
        <v>230</v>
      </c>
      <c r="Z32" s="89" t="s">
        <v>230</v>
      </c>
      <c r="AA32" s="89" t="s">
        <v>241</v>
      </c>
      <c r="AB32" s="89" t="s">
        <v>230</v>
      </c>
      <c r="AC32" s="89" t="s">
        <v>233</v>
      </c>
      <c r="AD32" s="90">
        <f t="shared" si="3"/>
        <v>14</v>
      </c>
      <c r="AE32" s="91" t="s">
        <v>241</v>
      </c>
      <c r="AF32" s="92">
        <v>54</v>
      </c>
      <c r="AG32" s="82"/>
      <c r="AH32" s="92"/>
      <c r="AI32" s="82"/>
      <c r="AJ32" s="92"/>
      <c r="AK32" s="93">
        <f t="shared" si="4"/>
        <v>0</v>
      </c>
    </row>
    <row r="33" spans="1:37" ht="20.25" customHeight="1">
      <c r="A33" s="82">
        <f t="shared" si="5"/>
        <v>28</v>
      </c>
      <c r="B33" s="82"/>
      <c r="C33" s="82"/>
      <c r="D33" s="151">
        <v>118</v>
      </c>
      <c r="E33" s="83" t="s">
        <v>81</v>
      </c>
      <c r="F33" s="84" t="s">
        <v>34</v>
      </c>
      <c r="G33" s="85">
        <f t="shared" si="1"/>
        <v>13</v>
      </c>
      <c r="H33" s="86">
        <f t="shared" si="2"/>
        <v>12</v>
      </c>
      <c r="I33" s="87"/>
      <c r="J33" s="88" t="s">
        <v>232</v>
      </c>
      <c r="K33" s="89" t="s">
        <v>233</v>
      </c>
      <c r="L33" s="89" t="s">
        <v>232</v>
      </c>
      <c r="M33" s="89" t="s">
        <v>233</v>
      </c>
      <c r="N33" s="89" t="s">
        <v>233</v>
      </c>
      <c r="O33" s="89" t="s">
        <v>234</v>
      </c>
      <c r="P33" s="89" t="s">
        <v>234</v>
      </c>
      <c r="Q33" s="89" t="s">
        <v>233</v>
      </c>
      <c r="R33" s="89" t="s">
        <v>233</v>
      </c>
      <c r="S33" s="89" t="s">
        <v>233</v>
      </c>
      <c r="T33" s="89" t="s">
        <v>245</v>
      </c>
      <c r="U33" s="89" t="s">
        <v>234</v>
      </c>
      <c r="V33" s="89" t="s">
        <v>241</v>
      </c>
      <c r="W33" s="89" t="s">
        <v>232</v>
      </c>
      <c r="X33" s="89" t="s">
        <v>232</v>
      </c>
      <c r="Y33" s="89" t="s">
        <v>230</v>
      </c>
      <c r="Z33" s="89" t="s">
        <v>21</v>
      </c>
      <c r="AA33" s="89" t="s">
        <v>230</v>
      </c>
      <c r="AB33" s="89" t="s">
        <v>233</v>
      </c>
      <c r="AC33" s="89" t="s">
        <v>11</v>
      </c>
      <c r="AD33" s="90">
        <f t="shared" si="3"/>
        <v>12</v>
      </c>
      <c r="AE33" s="91" t="s">
        <v>233</v>
      </c>
      <c r="AF33" s="92">
        <v>12</v>
      </c>
      <c r="AG33" s="82"/>
      <c r="AH33" s="92"/>
      <c r="AI33" s="82"/>
      <c r="AJ33" s="92"/>
      <c r="AK33" s="93">
        <f t="shared" si="4"/>
        <v>1</v>
      </c>
    </row>
    <row r="34" spans="1:37" ht="20.25" customHeight="1">
      <c r="A34" s="82">
        <f t="shared" si="5"/>
        <v>29</v>
      </c>
      <c r="B34" s="82"/>
      <c r="C34" s="82"/>
      <c r="D34" s="151">
        <v>142</v>
      </c>
      <c r="E34" s="96" t="s">
        <v>110</v>
      </c>
      <c r="F34" s="84" t="s">
        <v>60</v>
      </c>
      <c r="G34" s="85">
        <f t="shared" si="1"/>
        <v>13</v>
      </c>
      <c r="H34" s="86">
        <f t="shared" si="2"/>
        <v>22</v>
      </c>
      <c r="I34" s="87"/>
      <c r="J34" s="88" t="s">
        <v>232</v>
      </c>
      <c r="K34" s="89" t="s">
        <v>233</v>
      </c>
      <c r="L34" s="89" t="s">
        <v>232</v>
      </c>
      <c r="M34" s="89" t="s">
        <v>233</v>
      </c>
      <c r="N34" s="89" t="s">
        <v>233</v>
      </c>
      <c r="O34" s="89" t="s">
        <v>233</v>
      </c>
      <c r="P34" s="89" t="s">
        <v>234</v>
      </c>
      <c r="Q34" s="89" t="s">
        <v>234</v>
      </c>
      <c r="R34" s="89" t="s">
        <v>234</v>
      </c>
      <c r="S34" s="89" t="s">
        <v>230</v>
      </c>
      <c r="T34" s="89" t="s">
        <v>245</v>
      </c>
      <c r="U34" s="89" t="s">
        <v>234</v>
      </c>
      <c r="V34" s="89" t="s">
        <v>233</v>
      </c>
      <c r="W34" s="89" t="s">
        <v>231</v>
      </c>
      <c r="X34" s="89" t="s">
        <v>231</v>
      </c>
      <c r="Y34" s="89" t="s">
        <v>143</v>
      </c>
      <c r="Z34" s="89" t="s">
        <v>231</v>
      </c>
      <c r="AA34" s="89" t="s">
        <v>240</v>
      </c>
      <c r="AB34" s="89" t="s">
        <v>146</v>
      </c>
      <c r="AC34" s="89" t="s">
        <v>146</v>
      </c>
      <c r="AD34" s="90">
        <f t="shared" si="3"/>
        <v>12</v>
      </c>
      <c r="AE34" s="91" t="s">
        <v>233</v>
      </c>
      <c r="AF34" s="92">
        <v>22</v>
      </c>
      <c r="AG34" s="82"/>
      <c r="AH34" s="92"/>
      <c r="AI34" s="82"/>
      <c r="AJ34" s="92"/>
      <c r="AK34" s="93">
        <f t="shared" si="4"/>
        <v>1</v>
      </c>
    </row>
    <row r="35" spans="1:37" ht="20.25" customHeight="1">
      <c r="A35" s="82">
        <f t="shared" si="5"/>
        <v>30</v>
      </c>
      <c r="B35" s="82"/>
      <c r="C35" s="82"/>
      <c r="D35" s="151">
        <v>141</v>
      </c>
      <c r="E35" s="128" t="s">
        <v>109</v>
      </c>
      <c r="F35" s="94"/>
      <c r="G35" s="85">
        <f t="shared" si="1"/>
        <v>13</v>
      </c>
      <c r="H35" s="86">
        <f t="shared" si="2"/>
        <v>24</v>
      </c>
      <c r="I35" s="87"/>
      <c r="J35" s="88" t="s">
        <v>230</v>
      </c>
      <c r="K35" s="89" t="s">
        <v>234</v>
      </c>
      <c r="L35" s="89" t="s">
        <v>232</v>
      </c>
      <c r="M35" s="89" t="s">
        <v>233</v>
      </c>
      <c r="N35" s="89" t="s">
        <v>233</v>
      </c>
      <c r="O35" s="89" t="s">
        <v>234</v>
      </c>
      <c r="P35" s="89" t="s">
        <v>234</v>
      </c>
      <c r="Q35" s="89" t="s">
        <v>233</v>
      </c>
      <c r="R35" s="89" t="s">
        <v>233</v>
      </c>
      <c r="S35" s="89" t="s">
        <v>233</v>
      </c>
      <c r="T35" s="89" t="s">
        <v>241</v>
      </c>
      <c r="U35" s="89" t="s">
        <v>233</v>
      </c>
      <c r="V35" s="89" t="s">
        <v>233</v>
      </c>
      <c r="W35" s="89" t="s">
        <v>232</v>
      </c>
      <c r="X35" s="89" t="s">
        <v>232</v>
      </c>
      <c r="Y35" s="89" t="s">
        <v>230</v>
      </c>
      <c r="Z35" s="89" t="s">
        <v>233</v>
      </c>
      <c r="AA35" s="89" t="s">
        <v>230</v>
      </c>
      <c r="AB35" s="89" t="s">
        <v>233</v>
      </c>
      <c r="AC35" s="89" t="s">
        <v>233</v>
      </c>
      <c r="AD35" s="90">
        <f t="shared" si="3"/>
        <v>12</v>
      </c>
      <c r="AE35" s="91" t="s">
        <v>233</v>
      </c>
      <c r="AF35" s="92">
        <v>24</v>
      </c>
      <c r="AG35" s="82"/>
      <c r="AH35" s="92"/>
      <c r="AI35" s="82"/>
      <c r="AJ35" s="92"/>
      <c r="AK35" s="93">
        <f t="shared" si="4"/>
        <v>1</v>
      </c>
    </row>
    <row r="36" spans="1:37" ht="20.25" customHeight="1">
      <c r="A36" s="82">
        <f t="shared" si="5"/>
        <v>31</v>
      </c>
      <c r="B36" s="82"/>
      <c r="C36" s="82"/>
      <c r="D36" s="151">
        <v>119</v>
      </c>
      <c r="E36" s="83" t="s">
        <v>82</v>
      </c>
      <c r="F36" s="84" t="s">
        <v>83</v>
      </c>
      <c r="G36" s="85">
        <f t="shared" si="1"/>
        <v>13</v>
      </c>
      <c r="H36" s="86">
        <f t="shared" si="2"/>
        <v>36</v>
      </c>
      <c r="I36" s="87"/>
      <c r="J36" s="88" t="s">
        <v>230</v>
      </c>
      <c r="K36" s="89" t="s">
        <v>233</v>
      </c>
      <c r="L36" s="89" t="s">
        <v>234</v>
      </c>
      <c r="M36" s="89" t="s">
        <v>233</v>
      </c>
      <c r="N36" s="89" t="s">
        <v>230</v>
      </c>
      <c r="O36" s="89" t="s">
        <v>230</v>
      </c>
      <c r="P36" s="89" t="s">
        <v>234</v>
      </c>
      <c r="Q36" s="89" t="s">
        <v>233</v>
      </c>
      <c r="R36" s="89" t="s">
        <v>233</v>
      </c>
      <c r="S36" s="89" t="s">
        <v>233</v>
      </c>
      <c r="T36" s="89" t="s">
        <v>241</v>
      </c>
      <c r="U36" s="89" t="s">
        <v>234</v>
      </c>
      <c r="V36" s="89" t="s">
        <v>233</v>
      </c>
      <c r="W36" s="89" t="s">
        <v>232</v>
      </c>
      <c r="X36" s="89" t="s">
        <v>232</v>
      </c>
      <c r="Y36" s="89" t="s">
        <v>230</v>
      </c>
      <c r="Z36" s="89" t="s">
        <v>241</v>
      </c>
      <c r="AA36" s="89" t="s">
        <v>241</v>
      </c>
      <c r="AB36" s="89" t="s">
        <v>234</v>
      </c>
      <c r="AC36" s="89" t="s">
        <v>234</v>
      </c>
      <c r="AD36" s="90">
        <f t="shared" si="3"/>
        <v>12</v>
      </c>
      <c r="AE36" s="91" t="s">
        <v>233</v>
      </c>
      <c r="AF36" s="92">
        <v>36</v>
      </c>
      <c r="AG36" s="82"/>
      <c r="AH36" s="92"/>
      <c r="AI36" s="82"/>
      <c r="AJ36" s="92"/>
      <c r="AK36" s="93">
        <f t="shared" si="4"/>
        <v>1</v>
      </c>
    </row>
    <row r="37" spans="1:37" ht="20.25" customHeight="1">
      <c r="A37" s="82">
        <f t="shared" si="5"/>
        <v>32</v>
      </c>
      <c r="B37" s="82"/>
      <c r="C37" s="82"/>
      <c r="D37" s="151">
        <v>107</v>
      </c>
      <c r="E37" s="131" t="s">
        <v>65</v>
      </c>
      <c r="F37" s="95" t="s">
        <v>66</v>
      </c>
      <c r="G37" s="85">
        <f t="shared" si="1"/>
        <v>13</v>
      </c>
      <c r="H37" s="86">
        <f t="shared" si="2"/>
        <v>40</v>
      </c>
      <c r="I37" s="87"/>
      <c r="J37" s="88" t="s">
        <v>234</v>
      </c>
      <c r="K37" s="89" t="s">
        <v>233</v>
      </c>
      <c r="L37" s="89" t="s">
        <v>234</v>
      </c>
      <c r="M37" s="89" t="s">
        <v>233</v>
      </c>
      <c r="N37" s="89" t="s">
        <v>234</v>
      </c>
      <c r="O37" s="89" t="s">
        <v>230</v>
      </c>
      <c r="P37" s="89" t="s">
        <v>234</v>
      </c>
      <c r="Q37" s="89" t="s">
        <v>233</v>
      </c>
      <c r="R37" s="89" t="s">
        <v>234</v>
      </c>
      <c r="S37" s="89" t="s">
        <v>233</v>
      </c>
      <c r="T37" s="89" t="s">
        <v>241</v>
      </c>
      <c r="U37" s="89" t="s">
        <v>234</v>
      </c>
      <c r="V37" s="89" t="s">
        <v>233</v>
      </c>
      <c r="W37" s="89" t="s">
        <v>233</v>
      </c>
      <c r="X37" s="89" t="s">
        <v>232</v>
      </c>
      <c r="Y37" s="89" t="s">
        <v>230</v>
      </c>
      <c r="Z37" s="89" t="s">
        <v>241</v>
      </c>
      <c r="AA37" s="89" t="s">
        <v>241</v>
      </c>
      <c r="AB37" s="89" t="s">
        <v>232</v>
      </c>
      <c r="AC37" s="89" t="s">
        <v>233</v>
      </c>
      <c r="AD37" s="90">
        <f t="shared" si="3"/>
        <v>12</v>
      </c>
      <c r="AE37" s="91" t="s">
        <v>233</v>
      </c>
      <c r="AF37" s="92">
        <v>40</v>
      </c>
      <c r="AG37" s="82"/>
      <c r="AH37" s="92"/>
      <c r="AI37" s="82"/>
      <c r="AJ37" s="92"/>
      <c r="AK37" s="93">
        <f t="shared" si="4"/>
        <v>1</v>
      </c>
    </row>
    <row r="38" spans="1:37" ht="20.25" customHeight="1">
      <c r="A38" s="82">
        <f t="shared" si="5"/>
        <v>33</v>
      </c>
      <c r="B38" s="82"/>
      <c r="C38" s="82"/>
      <c r="D38" s="151">
        <v>138</v>
      </c>
      <c r="E38" s="131" t="s">
        <v>105</v>
      </c>
      <c r="F38" s="95" t="s">
        <v>60</v>
      </c>
      <c r="G38" s="85">
        <f aca="true" t="shared" si="6" ref="G38:G73">IF(J38="","",AD38+AK38)</f>
        <v>13</v>
      </c>
      <c r="H38" s="86">
        <f aca="true" t="shared" si="7" ref="H38:H69">AF38+AH38+AJ38+60*(COUNTA(AE$2:AJ$2)-AK38)</f>
        <v>68</v>
      </c>
      <c r="I38" s="87"/>
      <c r="J38" s="88" t="s">
        <v>230</v>
      </c>
      <c r="K38" s="89" t="s">
        <v>233</v>
      </c>
      <c r="L38" s="89" t="s">
        <v>234</v>
      </c>
      <c r="M38" s="89" t="s">
        <v>230</v>
      </c>
      <c r="N38" s="89" t="s">
        <v>233</v>
      </c>
      <c r="O38" s="89" t="s">
        <v>230</v>
      </c>
      <c r="P38" s="89" t="s">
        <v>230</v>
      </c>
      <c r="Q38" s="89" t="s">
        <v>232</v>
      </c>
      <c r="R38" s="89" t="s">
        <v>234</v>
      </c>
      <c r="S38" s="89" t="s">
        <v>233</v>
      </c>
      <c r="T38" s="89" t="s">
        <v>245</v>
      </c>
      <c r="U38" s="89" t="s">
        <v>230</v>
      </c>
      <c r="V38" s="89" t="s">
        <v>233</v>
      </c>
      <c r="W38" s="89" t="s">
        <v>232</v>
      </c>
      <c r="X38" s="89" t="s">
        <v>232</v>
      </c>
      <c r="Y38" s="89" t="s">
        <v>230</v>
      </c>
      <c r="Z38" s="89" t="s">
        <v>241</v>
      </c>
      <c r="AA38" s="89" t="s">
        <v>241</v>
      </c>
      <c r="AB38" s="89" t="s">
        <v>233</v>
      </c>
      <c r="AC38" s="89" t="s">
        <v>233</v>
      </c>
      <c r="AD38" s="90">
        <f aca="true" t="shared" si="8" ref="AD38:AD69">SUM(COUNTIF(J38,J$3),COUNTIF(K38,K$3),COUNTIF(L38,L$3),COUNTIF(M38,M$3),COUNTIF(N38,N$3),COUNTIF(O38,O$3),COUNTIF(P38,P$3),COUNTIF(Q38,Q$3),COUNTIF(R38,R$3),COUNTIF(S38,S$3),COUNTIF(T38,T$3),COUNTIF(U38,U$3),COUNTIF(V38,V$3),COUNTIF(W38,W$3),COUNTIF(X38,X$3),COUNTIF(Y38,Y$3),COUNTIF(Z38,Z$3),COUNTIF(AA38,AA$3),COUNTIF(AB38,AB$3),COUNTIF(AC38,AC$3))</f>
        <v>13</v>
      </c>
      <c r="AE38" s="91" t="s">
        <v>232</v>
      </c>
      <c r="AF38" s="92">
        <v>8</v>
      </c>
      <c r="AG38" s="82"/>
      <c r="AH38" s="92"/>
      <c r="AI38" s="82"/>
      <c r="AJ38" s="92"/>
      <c r="AK38" s="93">
        <f aca="true" t="shared" si="9" ref="AK38:AK69">IF(AE38="","",SUM(COUNTIF(AE38,AE$3),COUNTIF(AG38,AG$3),COUNTIF(AI38,AI$3)))</f>
        <v>0</v>
      </c>
    </row>
    <row r="39" spans="1:37" ht="20.25" customHeight="1">
      <c r="A39" s="82">
        <f t="shared" si="5"/>
        <v>34</v>
      </c>
      <c r="B39" s="82"/>
      <c r="C39" s="82"/>
      <c r="D39" s="151">
        <v>113</v>
      </c>
      <c r="E39" s="128" t="s">
        <v>74</v>
      </c>
      <c r="F39" s="94" t="s">
        <v>75</v>
      </c>
      <c r="G39" s="85">
        <f t="shared" si="6"/>
        <v>13</v>
      </c>
      <c r="H39" s="86">
        <f t="shared" si="7"/>
        <v>102</v>
      </c>
      <c r="I39" s="87"/>
      <c r="J39" s="88" t="s">
        <v>230</v>
      </c>
      <c r="K39" s="89" t="s">
        <v>233</v>
      </c>
      <c r="L39" s="89" t="s">
        <v>234</v>
      </c>
      <c r="M39" s="89" t="s">
        <v>233</v>
      </c>
      <c r="N39" s="89" t="s">
        <v>232</v>
      </c>
      <c r="O39" s="89" t="s">
        <v>230</v>
      </c>
      <c r="P39" s="89" t="s">
        <v>230</v>
      </c>
      <c r="Q39" s="89" t="s">
        <v>233</v>
      </c>
      <c r="R39" s="89" t="s">
        <v>233</v>
      </c>
      <c r="S39" s="89" t="s">
        <v>233</v>
      </c>
      <c r="T39" s="89" t="s">
        <v>243</v>
      </c>
      <c r="U39" s="89" t="s">
        <v>233</v>
      </c>
      <c r="V39" s="89" t="s">
        <v>230</v>
      </c>
      <c r="W39" s="89" t="s">
        <v>232</v>
      </c>
      <c r="X39" s="89" t="s">
        <v>232</v>
      </c>
      <c r="Y39" s="89" t="s">
        <v>230</v>
      </c>
      <c r="Z39" s="89" t="s">
        <v>233</v>
      </c>
      <c r="AA39" s="89" t="s">
        <v>241</v>
      </c>
      <c r="AB39" s="89" t="s">
        <v>232</v>
      </c>
      <c r="AC39" s="89" t="s">
        <v>233</v>
      </c>
      <c r="AD39" s="90">
        <f t="shared" si="8"/>
        <v>13</v>
      </c>
      <c r="AE39" s="91" t="s">
        <v>245</v>
      </c>
      <c r="AF39" s="92">
        <v>42</v>
      </c>
      <c r="AG39" s="82"/>
      <c r="AH39" s="92"/>
      <c r="AI39" s="82"/>
      <c r="AJ39" s="92"/>
      <c r="AK39" s="93">
        <f t="shared" si="9"/>
        <v>0</v>
      </c>
    </row>
    <row r="40" spans="1:37" ht="20.25" customHeight="1">
      <c r="A40" s="82">
        <f t="shared" si="5"/>
        <v>35</v>
      </c>
      <c r="B40" s="82"/>
      <c r="C40" s="82"/>
      <c r="D40" s="151">
        <v>132</v>
      </c>
      <c r="E40" s="128" t="s">
        <v>97</v>
      </c>
      <c r="F40" s="94" t="s">
        <v>98</v>
      </c>
      <c r="G40" s="85">
        <f t="shared" si="6"/>
        <v>12</v>
      </c>
      <c r="H40" s="86">
        <f t="shared" si="7"/>
        <v>19</v>
      </c>
      <c r="I40" s="87"/>
      <c r="J40" s="88" t="s">
        <v>230</v>
      </c>
      <c r="K40" s="89" t="s">
        <v>233</v>
      </c>
      <c r="L40" s="89" t="s">
        <v>232</v>
      </c>
      <c r="M40" s="89" t="s">
        <v>230</v>
      </c>
      <c r="N40" s="89" t="s">
        <v>234</v>
      </c>
      <c r="O40" s="89" t="s">
        <v>233</v>
      </c>
      <c r="P40" s="89" t="s">
        <v>230</v>
      </c>
      <c r="Q40" s="89" t="s">
        <v>233</v>
      </c>
      <c r="R40" s="89" t="s">
        <v>233</v>
      </c>
      <c r="S40" s="89" t="s">
        <v>234</v>
      </c>
      <c r="T40" s="89" t="s">
        <v>232</v>
      </c>
      <c r="U40" s="89" t="s">
        <v>234</v>
      </c>
      <c r="V40" s="89" t="s">
        <v>233</v>
      </c>
      <c r="W40" s="89" t="s">
        <v>233</v>
      </c>
      <c r="X40" s="89" t="s">
        <v>232</v>
      </c>
      <c r="Y40" s="89" t="s">
        <v>230</v>
      </c>
      <c r="Z40" s="89" t="s">
        <v>232</v>
      </c>
      <c r="AA40" s="89" t="s">
        <v>241</v>
      </c>
      <c r="AB40" s="89" t="s">
        <v>233</v>
      </c>
      <c r="AC40" s="89" t="s">
        <v>233</v>
      </c>
      <c r="AD40" s="90">
        <f t="shared" si="8"/>
        <v>11</v>
      </c>
      <c r="AE40" s="91" t="s">
        <v>233</v>
      </c>
      <c r="AF40" s="92">
        <v>19</v>
      </c>
      <c r="AG40" s="82"/>
      <c r="AH40" s="92"/>
      <c r="AI40" s="82"/>
      <c r="AJ40" s="92"/>
      <c r="AK40" s="93">
        <f t="shared" si="9"/>
        <v>1</v>
      </c>
    </row>
    <row r="41" spans="1:37" ht="20.25" customHeight="1">
      <c r="A41" s="82">
        <f t="shared" si="5"/>
        <v>36</v>
      </c>
      <c r="B41" s="82"/>
      <c r="C41" s="82"/>
      <c r="D41" s="151">
        <v>129</v>
      </c>
      <c r="E41" s="128" t="s">
        <v>93</v>
      </c>
      <c r="F41" s="84" t="s">
        <v>56</v>
      </c>
      <c r="G41" s="85">
        <f t="shared" si="6"/>
        <v>12</v>
      </c>
      <c r="H41" s="86">
        <f t="shared" si="7"/>
        <v>21</v>
      </c>
      <c r="I41" s="87"/>
      <c r="J41" s="88" t="s">
        <v>232</v>
      </c>
      <c r="K41" s="89" t="s">
        <v>234</v>
      </c>
      <c r="L41" s="89" t="s">
        <v>232</v>
      </c>
      <c r="M41" s="89" t="s">
        <v>233</v>
      </c>
      <c r="N41" s="89" t="s">
        <v>234</v>
      </c>
      <c r="O41" s="89" t="s">
        <v>234</v>
      </c>
      <c r="P41" s="89" t="s">
        <v>234</v>
      </c>
      <c r="Q41" s="89" t="s">
        <v>233</v>
      </c>
      <c r="R41" s="89" t="s">
        <v>233</v>
      </c>
      <c r="S41" s="89" t="s">
        <v>233</v>
      </c>
      <c r="T41" s="89" t="s">
        <v>241</v>
      </c>
      <c r="U41" s="89" t="s">
        <v>234</v>
      </c>
      <c r="V41" s="89" t="s">
        <v>233</v>
      </c>
      <c r="W41" s="89" t="s">
        <v>232</v>
      </c>
      <c r="X41" s="89" t="s">
        <v>232</v>
      </c>
      <c r="Y41" s="89" t="s">
        <v>230</v>
      </c>
      <c r="Z41" s="89" t="s">
        <v>230</v>
      </c>
      <c r="AA41" s="89" t="s">
        <v>241</v>
      </c>
      <c r="AB41" s="89" t="s">
        <v>233</v>
      </c>
      <c r="AC41" s="89" t="s">
        <v>230</v>
      </c>
      <c r="AD41" s="90">
        <f t="shared" si="8"/>
        <v>11</v>
      </c>
      <c r="AE41" s="91" t="s">
        <v>233</v>
      </c>
      <c r="AF41" s="92">
        <v>21</v>
      </c>
      <c r="AG41" s="82"/>
      <c r="AH41" s="92"/>
      <c r="AI41" s="82"/>
      <c r="AJ41" s="92"/>
      <c r="AK41" s="93">
        <f t="shared" si="9"/>
        <v>1</v>
      </c>
    </row>
    <row r="42" spans="1:37" ht="20.25" customHeight="1">
      <c r="A42" s="82">
        <f t="shared" si="5"/>
        <v>37</v>
      </c>
      <c r="B42" s="82"/>
      <c r="C42" s="82"/>
      <c r="D42" s="151">
        <v>136</v>
      </c>
      <c r="E42" s="128" t="s">
        <v>103</v>
      </c>
      <c r="F42" s="94" t="s">
        <v>60</v>
      </c>
      <c r="G42" s="85">
        <f t="shared" si="6"/>
        <v>12</v>
      </c>
      <c r="H42" s="86">
        <f t="shared" si="7"/>
        <v>25</v>
      </c>
      <c r="I42" s="87"/>
      <c r="J42" s="88" t="s">
        <v>230</v>
      </c>
      <c r="K42" s="89" t="s">
        <v>233</v>
      </c>
      <c r="L42" s="89" t="s">
        <v>232</v>
      </c>
      <c r="M42" s="89" t="s">
        <v>233</v>
      </c>
      <c r="N42" s="89" t="s">
        <v>230</v>
      </c>
      <c r="O42" s="89" t="s">
        <v>230</v>
      </c>
      <c r="P42" s="89" t="s">
        <v>230</v>
      </c>
      <c r="Q42" s="89" t="s">
        <v>243</v>
      </c>
      <c r="R42" s="89" t="s">
        <v>233</v>
      </c>
      <c r="S42" s="89" t="s">
        <v>233</v>
      </c>
      <c r="T42" s="89" t="s">
        <v>241</v>
      </c>
      <c r="U42" s="89" t="s">
        <v>233</v>
      </c>
      <c r="V42" s="89" t="s">
        <v>233</v>
      </c>
      <c r="W42" s="89" t="s">
        <v>232</v>
      </c>
      <c r="X42" s="89" t="s">
        <v>232</v>
      </c>
      <c r="Y42" s="89" t="s">
        <v>234</v>
      </c>
      <c r="Z42" s="89" t="s">
        <v>232</v>
      </c>
      <c r="AA42" s="89" t="s">
        <v>230</v>
      </c>
      <c r="AB42" s="89" t="s">
        <v>233</v>
      </c>
      <c r="AC42" s="89" t="s">
        <v>233</v>
      </c>
      <c r="AD42" s="90">
        <f t="shared" si="8"/>
        <v>11</v>
      </c>
      <c r="AE42" s="91" t="s">
        <v>233</v>
      </c>
      <c r="AF42" s="92">
        <v>25</v>
      </c>
      <c r="AG42" s="82"/>
      <c r="AH42" s="92"/>
      <c r="AI42" s="82"/>
      <c r="AJ42" s="92"/>
      <c r="AK42" s="93">
        <f t="shared" si="9"/>
        <v>1</v>
      </c>
    </row>
    <row r="43" spans="1:37" ht="20.25" customHeight="1">
      <c r="A43" s="82">
        <f t="shared" si="5"/>
        <v>38</v>
      </c>
      <c r="B43" s="82"/>
      <c r="C43" s="82"/>
      <c r="D43" s="151">
        <v>116</v>
      </c>
      <c r="E43" s="128" t="s">
        <v>79</v>
      </c>
      <c r="F43" s="94" t="s">
        <v>60</v>
      </c>
      <c r="G43" s="85">
        <f t="shared" si="6"/>
        <v>12</v>
      </c>
      <c r="H43" s="86">
        <f t="shared" si="7"/>
        <v>30</v>
      </c>
      <c r="I43" s="87"/>
      <c r="J43" s="88" t="s">
        <v>230</v>
      </c>
      <c r="K43" s="89" t="s">
        <v>234</v>
      </c>
      <c r="L43" s="89" t="s">
        <v>234</v>
      </c>
      <c r="M43" s="89" t="s">
        <v>233</v>
      </c>
      <c r="N43" s="89" t="s">
        <v>233</v>
      </c>
      <c r="O43" s="89" t="s">
        <v>230</v>
      </c>
      <c r="P43" s="89" t="s">
        <v>230</v>
      </c>
      <c r="Q43" s="89" t="s">
        <v>232</v>
      </c>
      <c r="R43" s="89" t="s">
        <v>233</v>
      </c>
      <c r="S43" s="89" t="s">
        <v>233</v>
      </c>
      <c r="T43" s="89" t="s">
        <v>245</v>
      </c>
      <c r="U43" s="89" t="s">
        <v>233</v>
      </c>
      <c r="V43" s="89" t="s">
        <v>234</v>
      </c>
      <c r="W43" s="89" t="s">
        <v>232</v>
      </c>
      <c r="X43" s="89" t="s">
        <v>232</v>
      </c>
      <c r="Y43" s="89" t="s">
        <v>230</v>
      </c>
      <c r="Z43" s="89" t="s">
        <v>233</v>
      </c>
      <c r="AA43" s="89" t="s">
        <v>241</v>
      </c>
      <c r="AB43" s="89" t="s">
        <v>234</v>
      </c>
      <c r="AC43" s="89" t="s">
        <v>233</v>
      </c>
      <c r="AD43" s="90">
        <f t="shared" si="8"/>
        <v>11</v>
      </c>
      <c r="AE43" s="91" t="s">
        <v>233</v>
      </c>
      <c r="AF43" s="92">
        <v>30</v>
      </c>
      <c r="AG43" s="82"/>
      <c r="AH43" s="92"/>
      <c r="AI43" s="82"/>
      <c r="AJ43" s="92"/>
      <c r="AK43" s="93">
        <f t="shared" si="9"/>
        <v>1</v>
      </c>
    </row>
    <row r="44" spans="1:37" ht="20.25" customHeight="1">
      <c r="A44" s="82">
        <f t="shared" si="5"/>
        <v>39</v>
      </c>
      <c r="B44" s="82"/>
      <c r="C44" s="82"/>
      <c r="D44" s="151">
        <v>106</v>
      </c>
      <c r="E44" s="83" t="s">
        <v>63</v>
      </c>
      <c r="F44" s="84" t="s">
        <v>64</v>
      </c>
      <c r="G44" s="85">
        <f t="shared" si="6"/>
        <v>12</v>
      </c>
      <c r="H44" s="86">
        <f t="shared" si="7"/>
        <v>70</v>
      </c>
      <c r="I44" s="87"/>
      <c r="J44" s="88" t="s">
        <v>230</v>
      </c>
      <c r="K44" s="89" t="s">
        <v>233</v>
      </c>
      <c r="L44" s="89" t="s">
        <v>232</v>
      </c>
      <c r="M44" s="89" t="s">
        <v>233</v>
      </c>
      <c r="N44" s="89" t="s">
        <v>233</v>
      </c>
      <c r="O44" s="89" t="s">
        <v>230</v>
      </c>
      <c r="P44" s="89" t="s">
        <v>230</v>
      </c>
      <c r="Q44" s="89" t="s">
        <v>234</v>
      </c>
      <c r="R44" s="89" t="s">
        <v>233</v>
      </c>
      <c r="S44" s="89" t="s">
        <v>233</v>
      </c>
      <c r="T44" s="89" t="s">
        <v>241</v>
      </c>
      <c r="U44" s="89" t="s">
        <v>234</v>
      </c>
      <c r="V44" s="89" t="s">
        <v>233</v>
      </c>
      <c r="W44" s="89" t="s">
        <v>233</v>
      </c>
      <c r="X44" s="89" t="s">
        <v>232</v>
      </c>
      <c r="Y44" s="89" t="s">
        <v>230</v>
      </c>
      <c r="Z44" s="89" t="s">
        <v>232</v>
      </c>
      <c r="AA44" s="89" t="s">
        <v>232</v>
      </c>
      <c r="AB44" s="89" t="s">
        <v>230</v>
      </c>
      <c r="AC44" s="89" t="s">
        <v>233</v>
      </c>
      <c r="AD44" s="90">
        <f t="shared" si="8"/>
        <v>12</v>
      </c>
      <c r="AE44" s="91" t="s">
        <v>241</v>
      </c>
      <c r="AF44" s="92">
        <v>10</v>
      </c>
      <c r="AG44" s="82"/>
      <c r="AH44" s="92"/>
      <c r="AI44" s="82"/>
      <c r="AJ44" s="92"/>
      <c r="AK44" s="93">
        <f t="shared" si="9"/>
        <v>0</v>
      </c>
    </row>
    <row r="45" spans="1:37" ht="20.25" customHeight="1">
      <c r="A45" s="82"/>
      <c r="B45" s="82"/>
      <c r="C45" s="82">
        <v>1</v>
      </c>
      <c r="D45" s="154">
        <v>172</v>
      </c>
      <c r="E45" s="160" t="s">
        <v>238</v>
      </c>
      <c r="F45" s="169" t="s">
        <v>254</v>
      </c>
      <c r="G45" s="85">
        <f t="shared" si="6"/>
        <v>12</v>
      </c>
      <c r="H45" s="86">
        <f t="shared" si="7"/>
        <v>71</v>
      </c>
      <c r="I45" s="87"/>
      <c r="J45" s="88" t="s">
        <v>230</v>
      </c>
      <c r="K45" s="89" t="s">
        <v>233</v>
      </c>
      <c r="L45" s="89" t="s">
        <v>234</v>
      </c>
      <c r="M45" s="89" t="s">
        <v>232</v>
      </c>
      <c r="N45" s="89" t="s">
        <v>232</v>
      </c>
      <c r="O45" s="89" t="s">
        <v>233</v>
      </c>
      <c r="P45" s="89" t="s">
        <v>230</v>
      </c>
      <c r="Q45" s="89" t="s">
        <v>233</v>
      </c>
      <c r="R45" s="89" t="s">
        <v>233</v>
      </c>
      <c r="S45" s="89" t="s">
        <v>233</v>
      </c>
      <c r="T45" s="89" t="s">
        <v>245</v>
      </c>
      <c r="U45" s="89" t="s">
        <v>234</v>
      </c>
      <c r="V45" s="89" t="s">
        <v>230</v>
      </c>
      <c r="W45" s="89" t="s">
        <v>241</v>
      </c>
      <c r="X45" s="89" t="s">
        <v>232</v>
      </c>
      <c r="Y45" s="89" t="s">
        <v>230</v>
      </c>
      <c r="Z45" s="89" t="s">
        <v>241</v>
      </c>
      <c r="AA45" s="89" t="s">
        <v>241</v>
      </c>
      <c r="AB45" s="89" t="s">
        <v>233</v>
      </c>
      <c r="AC45" s="89" t="s">
        <v>230</v>
      </c>
      <c r="AD45" s="90">
        <f t="shared" si="8"/>
        <v>12</v>
      </c>
      <c r="AE45" s="91" t="s">
        <v>245</v>
      </c>
      <c r="AF45" s="92">
        <v>11</v>
      </c>
      <c r="AG45" s="82"/>
      <c r="AH45" s="92"/>
      <c r="AI45" s="82"/>
      <c r="AJ45" s="92"/>
      <c r="AK45" s="93">
        <f t="shared" si="9"/>
        <v>0</v>
      </c>
    </row>
    <row r="46" spans="1:37" ht="20.25" customHeight="1">
      <c r="A46" s="82">
        <f>A44+1</f>
        <v>40</v>
      </c>
      <c r="B46" s="82"/>
      <c r="C46" s="82"/>
      <c r="D46" s="151">
        <v>145</v>
      </c>
      <c r="E46" s="83" t="s">
        <v>114</v>
      </c>
      <c r="F46" s="98" t="s">
        <v>56</v>
      </c>
      <c r="G46" s="85">
        <f t="shared" si="6"/>
        <v>12</v>
      </c>
      <c r="H46" s="86">
        <f t="shared" si="7"/>
        <v>71</v>
      </c>
      <c r="I46" s="87"/>
      <c r="J46" s="88" t="s">
        <v>230</v>
      </c>
      <c r="K46" s="89" t="s">
        <v>233</v>
      </c>
      <c r="L46" s="89" t="s">
        <v>232</v>
      </c>
      <c r="M46" s="89" t="s">
        <v>234</v>
      </c>
      <c r="N46" s="89" t="s">
        <v>233</v>
      </c>
      <c r="O46" s="89" t="s">
        <v>234</v>
      </c>
      <c r="P46" s="89" t="s">
        <v>230</v>
      </c>
      <c r="Q46" s="89" t="s">
        <v>230</v>
      </c>
      <c r="R46" s="89" t="s">
        <v>11</v>
      </c>
      <c r="S46" s="89" t="s">
        <v>234</v>
      </c>
      <c r="T46" s="89" t="s">
        <v>233</v>
      </c>
      <c r="U46" s="89" t="s">
        <v>234</v>
      </c>
      <c r="V46" s="89" t="s">
        <v>234</v>
      </c>
      <c r="W46" s="89" t="s">
        <v>232</v>
      </c>
      <c r="X46" s="89" t="s">
        <v>232</v>
      </c>
      <c r="Y46" s="89" t="s">
        <v>230</v>
      </c>
      <c r="Z46" s="89" t="s">
        <v>241</v>
      </c>
      <c r="AA46" s="89" t="s">
        <v>241</v>
      </c>
      <c r="AB46" s="89" t="s">
        <v>233</v>
      </c>
      <c r="AC46" s="89" t="s">
        <v>233</v>
      </c>
      <c r="AD46" s="90">
        <f t="shared" si="8"/>
        <v>12</v>
      </c>
      <c r="AE46" s="91" t="s">
        <v>241</v>
      </c>
      <c r="AF46" s="92">
        <v>11</v>
      </c>
      <c r="AG46" s="82"/>
      <c r="AH46" s="92"/>
      <c r="AI46" s="82"/>
      <c r="AJ46" s="92"/>
      <c r="AK46" s="93">
        <f t="shared" si="9"/>
        <v>0</v>
      </c>
    </row>
    <row r="47" spans="1:37" ht="20.25" customHeight="1">
      <c r="A47" s="82">
        <v>41</v>
      </c>
      <c r="B47" s="82"/>
      <c r="C47" s="82"/>
      <c r="D47" s="151">
        <v>104</v>
      </c>
      <c r="E47" s="128" t="s">
        <v>59</v>
      </c>
      <c r="F47" s="99" t="s">
        <v>60</v>
      </c>
      <c r="G47" s="85">
        <f t="shared" si="6"/>
        <v>12</v>
      </c>
      <c r="H47" s="86">
        <f t="shared" si="7"/>
        <v>72</v>
      </c>
      <c r="I47" s="87"/>
      <c r="J47" s="88" t="s">
        <v>230</v>
      </c>
      <c r="K47" s="89" t="s">
        <v>234</v>
      </c>
      <c r="L47" s="89" t="s">
        <v>232</v>
      </c>
      <c r="M47" s="89" t="s">
        <v>233</v>
      </c>
      <c r="N47" s="89" t="s">
        <v>230</v>
      </c>
      <c r="O47" s="89" t="s">
        <v>233</v>
      </c>
      <c r="P47" s="89" t="s">
        <v>230</v>
      </c>
      <c r="Q47" s="89" t="s">
        <v>230</v>
      </c>
      <c r="R47" s="89" t="s">
        <v>233</v>
      </c>
      <c r="S47" s="89" t="s">
        <v>234</v>
      </c>
      <c r="T47" s="89" t="s">
        <v>241</v>
      </c>
      <c r="U47" s="89" t="s">
        <v>234</v>
      </c>
      <c r="V47" s="89" t="s">
        <v>245</v>
      </c>
      <c r="W47" s="89" t="s">
        <v>232</v>
      </c>
      <c r="X47" s="89" t="s">
        <v>232</v>
      </c>
      <c r="Y47" s="89" t="s">
        <v>230</v>
      </c>
      <c r="Z47" s="89" t="s">
        <v>232</v>
      </c>
      <c r="AA47" s="89" t="s">
        <v>241</v>
      </c>
      <c r="AB47" s="89" t="s">
        <v>233</v>
      </c>
      <c r="AC47" s="89" t="s">
        <v>233</v>
      </c>
      <c r="AD47" s="90">
        <f t="shared" si="8"/>
        <v>12</v>
      </c>
      <c r="AE47" s="91" t="s">
        <v>241</v>
      </c>
      <c r="AF47" s="92">
        <v>12</v>
      </c>
      <c r="AG47" s="82"/>
      <c r="AH47" s="92"/>
      <c r="AI47" s="82"/>
      <c r="AJ47" s="92"/>
      <c r="AK47" s="93">
        <f t="shared" si="9"/>
        <v>0</v>
      </c>
    </row>
    <row r="48" spans="1:37" ht="20.25" customHeight="1">
      <c r="A48" s="82">
        <f t="shared" si="5"/>
        <v>42</v>
      </c>
      <c r="B48" s="82"/>
      <c r="C48" s="82"/>
      <c r="D48" s="151">
        <v>165</v>
      </c>
      <c r="E48" s="131" t="s">
        <v>137</v>
      </c>
      <c r="F48" s="102" t="s">
        <v>60</v>
      </c>
      <c r="G48" s="85">
        <f t="shared" si="6"/>
        <v>12</v>
      </c>
      <c r="H48" s="86">
        <f t="shared" si="7"/>
        <v>74</v>
      </c>
      <c r="I48" s="87"/>
      <c r="J48" s="88" t="s">
        <v>230</v>
      </c>
      <c r="K48" s="89" t="s">
        <v>234</v>
      </c>
      <c r="L48" s="89" t="s">
        <v>232</v>
      </c>
      <c r="M48" s="89" t="s">
        <v>232</v>
      </c>
      <c r="N48" s="89" t="s">
        <v>230</v>
      </c>
      <c r="O48" s="89" t="s">
        <v>233</v>
      </c>
      <c r="P48" s="89" t="s">
        <v>230</v>
      </c>
      <c r="Q48" s="89" t="s">
        <v>233</v>
      </c>
      <c r="R48" s="89" t="s">
        <v>234</v>
      </c>
      <c r="S48" s="89" t="s">
        <v>233</v>
      </c>
      <c r="T48" s="89" t="s">
        <v>241</v>
      </c>
      <c r="U48" s="89" t="s">
        <v>233</v>
      </c>
      <c r="V48" s="89" t="s">
        <v>230</v>
      </c>
      <c r="W48" s="89" t="s">
        <v>233</v>
      </c>
      <c r="X48" s="89" t="s">
        <v>232</v>
      </c>
      <c r="Y48" s="89" t="s">
        <v>234</v>
      </c>
      <c r="Z48" s="89" t="s">
        <v>232</v>
      </c>
      <c r="AA48" s="89" t="s">
        <v>241</v>
      </c>
      <c r="AB48" s="89" t="s">
        <v>233</v>
      </c>
      <c r="AC48" s="89" t="s">
        <v>233</v>
      </c>
      <c r="AD48" s="90">
        <f t="shared" si="8"/>
        <v>12</v>
      </c>
      <c r="AE48" s="91" t="s">
        <v>241</v>
      </c>
      <c r="AF48" s="92">
        <v>14</v>
      </c>
      <c r="AG48" s="82"/>
      <c r="AH48" s="92"/>
      <c r="AI48" s="82"/>
      <c r="AJ48" s="92"/>
      <c r="AK48" s="93">
        <f t="shared" si="9"/>
        <v>0</v>
      </c>
    </row>
    <row r="49" spans="1:37" ht="20.25" customHeight="1">
      <c r="A49" s="82">
        <v>42</v>
      </c>
      <c r="B49" s="82"/>
      <c r="C49" s="82"/>
      <c r="D49" s="151">
        <v>144</v>
      </c>
      <c r="E49" s="128" t="s">
        <v>112</v>
      </c>
      <c r="F49" s="99" t="s">
        <v>113</v>
      </c>
      <c r="G49" s="85">
        <f t="shared" si="6"/>
        <v>12</v>
      </c>
      <c r="H49" s="86">
        <f t="shared" si="7"/>
        <v>74</v>
      </c>
      <c r="I49" s="87"/>
      <c r="J49" s="88" t="s">
        <v>230</v>
      </c>
      <c r="K49" s="89" t="s">
        <v>233</v>
      </c>
      <c r="L49" s="89" t="s">
        <v>234</v>
      </c>
      <c r="M49" s="89" t="s">
        <v>232</v>
      </c>
      <c r="N49" s="89" t="s">
        <v>230</v>
      </c>
      <c r="O49" s="89" t="s">
        <v>230</v>
      </c>
      <c r="P49" s="89" t="s">
        <v>234</v>
      </c>
      <c r="Q49" s="89" t="s">
        <v>233</v>
      </c>
      <c r="R49" s="89" t="s">
        <v>234</v>
      </c>
      <c r="S49" s="89" t="s">
        <v>233</v>
      </c>
      <c r="T49" s="89" t="s">
        <v>233</v>
      </c>
      <c r="U49" s="89" t="s">
        <v>234</v>
      </c>
      <c r="V49" s="89" t="s">
        <v>230</v>
      </c>
      <c r="W49" s="89" t="s">
        <v>232</v>
      </c>
      <c r="X49" s="89" t="s">
        <v>232</v>
      </c>
      <c r="Y49" s="89" t="s">
        <v>230</v>
      </c>
      <c r="Z49" s="89" t="s">
        <v>233</v>
      </c>
      <c r="AA49" s="89" t="s">
        <v>241</v>
      </c>
      <c r="AB49" s="89" t="s">
        <v>230</v>
      </c>
      <c r="AC49" s="89" t="s">
        <v>234</v>
      </c>
      <c r="AD49" s="90">
        <f t="shared" si="8"/>
        <v>12</v>
      </c>
      <c r="AE49" s="91" t="s">
        <v>245</v>
      </c>
      <c r="AF49" s="92">
        <v>14</v>
      </c>
      <c r="AG49" s="82"/>
      <c r="AH49" s="92"/>
      <c r="AI49" s="82"/>
      <c r="AJ49" s="92"/>
      <c r="AK49" s="93">
        <f t="shared" si="9"/>
        <v>0</v>
      </c>
    </row>
    <row r="50" spans="1:37" ht="20.25" customHeight="1">
      <c r="A50" s="82">
        <v>44</v>
      </c>
      <c r="B50" s="82"/>
      <c r="C50" s="82"/>
      <c r="D50" s="151">
        <v>110</v>
      </c>
      <c r="E50" s="83" t="s">
        <v>70</v>
      </c>
      <c r="F50" s="98" t="s">
        <v>60</v>
      </c>
      <c r="G50" s="85">
        <f t="shared" si="6"/>
        <v>12</v>
      </c>
      <c r="H50" s="86">
        <f t="shared" si="7"/>
        <v>81</v>
      </c>
      <c r="I50" s="87"/>
      <c r="J50" s="88" t="s">
        <v>230</v>
      </c>
      <c r="K50" s="89" t="s">
        <v>234</v>
      </c>
      <c r="L50" s="89" t="s">
        <v>232</v>
      </c>
      <c r="M50" s="89" t="s">
        <v>233</v>
      </c>
      <c r="N50" s="89" t="s">
        <v>230</v>
      </c>
      <c r="O50" s="89" t="s">
        <v>234</v>
      </c>
      <c r="P50" s="89" t="s">
        <v>234</v>
      </c>
      <c r="Q50" s="89" t="s">
        <v>233</v>
      </c>
      <c r="R50" s="89" t="s">
        <v>233</v>
      </c>
      <c r="S50" s="89" t="s">
        <v>233</v>
      </c>
      <c r="T50" s="89" t="s">
        <v>241</v>
      </c>
      <c r="U50" s="89" t="s">
        <v>234</v>
      </c>
      <c r="V50" s="89" t="s">
        <v>230</v>
      </c>
      <c r="W50" s="89" t="s">
        <v>232</v>
      </c>
      <c r="X50" s="89" t="s">
        <v>232</v>
      </c>
      <c r="Y50" s="89" t="s">
        <v>230</v>
      </c>
      <c r="Z50" s="89" t="s">
        <v>241</v>
      </c>
      <c r="AA50" s="89" t="s">
        <v>233</v>
      </c>
      <c r="AB50" s="89" t="s">
        <v>233</v>
      </c>
      <c r="AC50" s="89" t="s">
        <v>234</v>
      </c>
      <c r="AD50" s="90">
        <f t="shared" si="8"/>
        <v>12</v>
      </c>
      <c r="AE50" s="91" t="s">
        <v>241</v>
      </c>
      <c r="AF50" s="92">
        <v>21</v>
      </c>
      <c r="AG50" s="82"/>
      <c r="AH50" s="92"/>
      <c r="AI50" s="82"/>
      <c r="AJ50" s="92"/>
      <c r="AK50" s="93">
        <f t="shared" si="9"/>
        <v>0</v>
      </c>
    </row>
    <row r="51" spans="1:37" ht="20.25" customHeight="1">
      <c r="A51" s="82">
        <f t="shared" si="5"/>
        <v>45</v>
      </c>
      <c r="B51" s="82"/>
      <c r="C51" s="82"/>
      <c r="D51" s="151">
        <v>168</v>
      </c>
      <c r="E51" s="128" t="s">
        <v>141</v>
      </c>
      <c r="F51" s="99" t="s">
        <v>60</v>
      </c>
      <c r="G51" s="85">
        <f t="shared" si="6"/>
        <v>11</v>
      </c>
      <c r="H51" s="86">
        <f t="shared" si="7"/>
        <v>65</v>
      </c>
      <c r="I51" s="87"/>
      <c r="J51" s="88" t="s">
        <v>230</v>
      </c>
      <c r="K51" s="89" t="s">
        <v>233</v>
      </c>
      <c r="L51" s="89" t="s">
        <v>234</v>
      </c>
      <c r="M51" s="89" t="s">
        <v>234</v>
      </c>
      <c r="N51" s="89" t="s">
        <v>230</v>
      </c>
      <c r="O51" s="89" t="s">
        <v>234</v>
      </c>
      <c r="P51" s="89" t="s">
        <v>234</v>
      </c>
      <c r="Q51" s="89" t="s">
        <v>232</v>
      </c>
      <c r="R51" s="89" t="s">
        <v>233</v>
      </c>
      <c r="S51" s="89" t="s">
        <v>233</v>
      </c>
      <c r="T51" s="89" t="s">
        <v>233</v>
      </c>
      <c r="U51" s="89" t="s">
        <v>233</v>
      </c>
      <c r="V51" s="89" t="s">
        <v>230</v>
      </c>
      <c r="W51" s="89" t="s">
        <v>232</v>
      </c>
      <c r="X51" s="89" t="s">
        <v>232</v>
      </c>
      <c r="Y51" s="89" t="s">
        <v>230</v>
      </c>
      <c r="Z51" s="89" t="s">
        <v>241</v>
      </c>
      <c r="AA51" s="89" t="s">
        <v>233</v>
      </c>
      <c r="AB51" s="89" t="s">
        <v>233</v>
      </c>
      <c r="AC51" s="89" t="s">
        <v>233</v>
      </c>
      <c r="AD51" s="90">
        <f t="shared" si="8"/>
        <v>11</v>
      </c>
      <c r="AE51" s="91" t="s">
        <v>241</v>
      </c>
      <c r="AF51" s="92">
        <v>5</v>
      </c>
      <c r="AG51" s="82"/>
      <c r="AH51" s="92"/>
      <c r="AI51" s="82"/>
      <c r="AJ51" s="92"/>
      <c r="AK51" s="93">
        <f t="shared" si="9"/>
        <v>0</v>
      </c>
    </row>
    <row r="52" spans="1:37" ht="20.25" customHeight="1">
      <c r="A52" s="82">
        <f t="shared" si="5"/>
        <v>46</v>
      </c>
      <c r="B52" s="82"/>
      <c r="C52" s="82"/>
      <c r="D52" s="151">
        <v>120</v>
      </c>
      <c r="E52" s="133" t="s">
        <v>84</v>
      </c>
      <c r="F52" s="99" t="s">
        <v>85</v>
      </c>
      <c r="G52" s="85">
        <f t="shared" si="6"/>
        <v>11</v>
      </c>
      <c r="H52" s="86">
        <f t="shared" si="7"/>
        <v>87</v>
      </c>
      <c r="I52" s="87"/>
      <c r="J52" s="88" t="s">
        <v>230</v>
      </c>
      <c r="K52" s="89" t="s">
        <v>233</v>
      </c>
      <c r="L52" s="89" t="s">
        <v>234</v>
      </c>
      <c r="M52" s="89" t="s">
        <v>232</v>
      </c>
      <c r="N52" s="89" t="s">
        <v>230</v>
      </c>
      <c r="O52" s="89" t="s">
        <v>233</v>
      </c>
      <c r="P52" s="89" t="s">
        <v>234</v>
      </c>
      <c r="Q52" s="89" t="s">
        <v>241</v>
      </c>
      <c r="R52" s="89" t="s">
        <v>233</v>
      </c>
      <c r="S52" s="89" t="s">
        <v>233</v>
      </c>
      <c r="T52" s="89" t="s">
        <v>232</v>
      </c>
      <c r="U52" s="89" t="s">
        <v>234</v>
      </c>
      <c r="V52" s="89" t="s">
        <v>233</v>
      </c>
      <c r="W52" s="89" t="s">
        <v>233</v>
      </c>
      <c r="X52" s="89" t="s">
        <v>232</v>
      </c>
      <c r="Y52" s="89" t="s">
        <v>230</v>
      </c>
      <c r="Z52" s="89" t="s">
        <v>232</v>
      </c>
      <c r="AA52" s="89" t="s">
        <v>241</v>
      </c>
      <c r="AB52" s="89" t="s">
        <v>233</v>
      </c>
      <c r="AC52" s="89" t="s">
        <v>233</v>
      </c>
      <c r="AD52" s="90">
        <f t="shared" si="8"/>
        <v>11</v>
      </c>
      <c r="AE52" s="91" t="s">
        <v>241</v>
      </c>
      <c r="AF52" s="92">
        <v>27</v>
      </c>
      <c r="AG52" s="82"/>
      <c r="AH52" s="92"/>
      <c r="AI52" s="82"/>
      <c r="AJ52" s="92"/>
      <c r="AK52" s="93">
        <f t="shared" si="9"/>
        <v>0</v>
      </c>
    </row>
    <row r="53" spans="1:37" ht="20.25" customHeight="1">
      <c r="A53" s="82">
        <f t="shared" si="5"/>
        <v>47</v>
      </c>
      <c r="B53" s="82"/>
      <c r="C53" s="82"/>
      <c r="D53" s="151">
        <v>105</v>
      </c>
      <c r="E53" s="134" t="s">
        <v>61</v>
      </c>
      <c r="F53" s="84" t="s">
        <v>62</v>
      </c>
      <c r="G53" s="85">
        <f t="shared" si="6"/>
        <v>11</v>
      </c>
      <c r="H53" s="86">
        <f t="shared" si="7"/>
        <v>94</v>
      </c>
      <c r="I53" s="87"/>
      <c r="J53" s="88" t="s">
        <v>230</v>
      </c>
      <c r="K53" s="89" t="s">
        <v>233</v>
      </c>
      <c r="L53" s="89" t="s">
        <v>234</v>
      </c>
      <c r="M53" s="89" t="s">
        <v>233</v>
      </c>
      <c r="N53" s="89" t="s">
        <v>230</v>
      </c>
      <c r="O53" s="89" t="s">
        <v>230</v>
      </c>
      <c r="P53" s="89" t="s">
        <v>230</v>
      </c>
      <c r="Q53" s="89" t="s">
        <v>241</v>
      </c>
      <c r="R53" s="89" t="s">
        <v>234</v>
      </c>
      <c r="S53" s="89" t="s">
        <v>233</v>
      </c>
      <c r="T53" s="89" t="s">
        <v>232</v>
      </c>
      <c r="U53" s="89" t="s">
        <v>233</v>
      </c>
      <c r="V53" s="89" t="s">
        <v>234</v>
      </c>
      <c r="W53" s="89" t="s">
        <v>232</v>
      </c>
      <c r="X53" s="89" t="s">
        <v>232</v>
      </c>
      <c r="Y53" s="89" t="s">
        <v>230</v>
      </c>
      <c r="Z53" s="89" t="s">
        <v>241</v>
      </c>
      <c r="AA53" s="89" t="s">
        <v>234</v>
      </c>
      <c r="AB53" s="89" t="s">
        <v>230</v>
      </c>
      <c r="AC53" s="89" t="s">
        <v>233</v>
      </c>
      <c r="AD53" s="90">
        <f t="shared" si="8"/>
        <v>11</v>
      </c>
      <c r="AE53" s="91" t="s">
        <v>232</v>
      </c>
      <c r="AF53" s="92">
        <v>34</v>
      </c>
      <c r="AG53" s="82"/>
      <c r="AH53" s="92"/>
      <c r="AI53" s="82"/>
      <c r="AJ53" s="92"/>
      <c r="AK53" s="93">
        <f t="shared" si="9"/>
        <v>0</v>
      </c>
    </row>
    <row r="54" spans="1:37" ht="20.25" customHeight="1">
      <c r="A54" s="82">
        <f t="shared" si="5"/>
        <v>48</v>
      </c>
      <c r="B54" s="82"/>
      <c r="C54" s="82"/>
      <c r="D54" s="151">
        <v>123</v>
      </c>
      <c r="E54" s="128" t="s">
        <v>88</v>
      </c>
      <c r="F54" s="99" t="s">
        <v>66</v>
      </c>
      <c r="G54" s="85">
        <f t="shared" si="6"/>
        <v>11</v>
      </c>
      <c r="H54" s="86">
        <f t="shared" si="7"/>
        <v>98</v>
      </c>
      <c r="I54" s="87"/>
      <c r="J54" s="88" t="s">
        <v>230</v>
      </c>
      <c r="K54" s="89" t="s">
        <v>233</v>
      </c>
      <c r="L54" s="89" t="s">
        <v>230</v>
      </c>
      <c r="M54" s="89" t="s">
        <v>232</v>
      </c>
      <c r="N54" s="89" t="s">
        <v>233</v>
      </c>
      <c r="O54" s="89" t="s">
        <v>230</v>
      </c>
      <c r="P54" s="89" t="s">
        <v>230</v>
      </c>
      <c r="Q54" s="89" t="s">
        <v>233</v>
      </c>
      <c r="R54" s="89" t="s">
        <v>233</v>
      </c>
      <c r="S54" s="89" t="s">
        <v>230</v>
      </c>
      <c r="T54" s="89" t="s">
        <v>233</v>
      </c>
      <c r="U54" s="89" t="s">
        <v>233</v>
      </c>
      <c r="V54" s="89" t="s">
        <v>230</v>
      </c>
      <c r="W54" s="89" t="s">
        <v>232</v>
      </c>
      <c r="X54" s="89" t="s">
        <v>232</v>
      </c>
      <c r="Y54" s="89" t="s">
        <v>230</v>
      </c>
      <c r="Z54" s="89" t="s">
        <v>230</v>
      </c>
      <c r="AA54" s="89" t="s">
        <v>234</v>
      </c>
      <c r="AB54" s="89" t="s">
        <v>233</v>
      </c>
      <c r="AC54" s="89" t="s">
        <v>233</v>
      </c>
      <c r="AD54" s="90">
        <f t="shared" si="8"/>
        <v>11</v>
      </c>
      <c r="AE54" s="91" t="s">
        <v>241</v>
      </c>
      <c r="AF54" s="92">
        <v>38</v>
      </c>
      <c r="AG54" s="82"/>
      <c r="AH54" s="92"/>
      <c r="AI54" s="82"/>
      <c r="AJ54" s="92"/>
      <c r="AK54" s="93">
        <f t="shared" si="9"/>
        <v>0</v>
      </c>
    </row>
    <row r="55" spans="1:37" ht="20.25" customHeight="1">
      <c r="A55" s="82">
        <f t="shared" si="5"/>
        <v>49</v>
      </c>
      <c r="B55" s="82"/>
      <c r="C55" s="82"/>
      <c r="D55" s="151">
        <v>124</v>
      </c>
      <c r="E55" s="83" t="s">
        <v>89</v>
      </c>
      <c r="F55" s="98" t="s">
        <v>60</v>
      </c>
      <c r="G55" s="85">
        <f t="shared" si="6"/>
        <v>10</v>
      </c>
      <c r="H55" s="86">
        <f t="shared" si="7"/>
        <v>17</v>
      </c>
      <c r="I55" s="87"/>
      <c r="J55" s="88" t="s">
        <v>230</v>
      </c>
      <c r="K55" s="89" t="s">
        <v>233</v>
      </c>
      <c r="L55" s="89" t="s">
        <v>230</v>
      </c>
      <c r="M55" s="89" t="s">
        <v>233</v>
      </c>
      <c r="N55" s="89" t="s">
        <v>233</v>
      </c>
      <c r="O55" s="89" t="s">
        <v>230</v>
      </c>
      <c r="P55" s="89" t="s">
        <v>234</v>
      </c>
      <c r="Q55" s="89" t="s">
        <v>232</v>
      </c>
      <c r="R55" s="89" t="s">
        <v>233</v>
      </c>
      <c r="S55" s="89" t="s">
        <v>233</v>
      </c>
      <c r="T55" s="89" t="s">
        <v>245</v>
      </c>
      <c r="U55" s="89" t="s">
        <v>233</v>
      </c>
      <c r="V55" s="89" t="s">
        <v>232</v>
      </c>
      <c r="W55" s="89" t="s">
        <v>233</v>
      </c>
      <c r="X55" s="89" t="s">
        <v>232</v>
      </c>
      <c r="Y55" s="89" t="s">
        <v>230</v>
      </c>
      <c r="Z55" s="89" t="s">
        <v>241</v>
      </c>
      <c r="AA55" s="89" t="s">
        <v>234</v>
      </c>
      <c r="AB55" s="89" t="s">
        <v>233</v>
      </c>
      <c r="AC55" s="89" t="s">
        <v>233</v>
      </c>
      <c r="AD55" s="90">
        <f t="shared" si="8"/>
        <v>9</v>
      </c>
      <c r="AE55" s="91" t="s">
        <v>233</v>
      </c>
      <c r="AF55" s="92">
        <v>17</v>
      </c>
      <c r="AG55" s="82"/>
      <c r="AH55" s="92"/>
      <c r="AI55" s="82"/>
      <c r="AJ55" s="92"/>
      <c r="AK55" s="93">
        <f t="shared" si="9"/>
        <v>1</v>
      </c>
    </row>
    <row r="56" spans="1:37" ht="20.25" customHeight="1">
      <c r="A56" s="82"/>
      <c r="B56" s="82"/>
      <c r="C56" s="82">
        <v>2</v>
      </c>
      <c r="D56" s="154">
        <v>171</v>
      </c>
      <c r="E56" s="165" t="s">
        <v>255</v>
      </c>
      <c r="F56" s="167" t="s">
        <v>250</v>
      </c>
      <c r="G56" s="85">
        <f t="shared" si="6"/>
        <v>10</v>
      </c>
      <c r="H56" s="86">
        <f t="shared" si="7"/>
        <v>78</v>
      </c>
      <c r="I56" s="87"/>
      <c r="J56" s="88" t="s">
        <v>230</v>
      </c>
      <c r="K56" s="89" t="s">
        <v>233</v>
      </c>
      <c r="L56" s="89" t="s">
        <v>30</v>
      </c>
      <c r="M56" s="89" t="s">
        <v>233</v>
      </c>
      <c r="N56" s="89" t="s">
        <v>233</v>
      </c>
      <c r="O56" s="89" t="s">
        <v>233</v>
      </c>
      <c r="P56" s="89" t="s">
        <v>234</v>
      </c>
      <c r="Q56" s="89" t="s">
        <v>232</v>
      </c>
      <c r="R56" s="89" t="s">
        <v>233</v>
      </c>
      <c r="S56" s="89" t="s">
        <v>233</v>
      </c>
      <c r="T56" s="89" t="s">
        <v>232</v>
      </c>
      <c r="U56" s="89" t="s">
        <v>230</v>
      </c>
      <c r="V56" s="89" t="s">
        <v>233</v>
      </c>
      <c r="W56" s="89" t="s">
        <v>234</v>
      </c>
      <c r="X56" s="89" t="s">
        <v>232</v>
      </c>
      <c r="Y56" s="89" t="s">
        <v>230</v>
      </c>
      <c r="Z56" s="89" t="s">
        <v>241</v>
      </c>
      <c r="AA56" s="89" t="s">
        <v>232</v>
      </c>
      <c r="AB56" s="89" t="s">
        <v>233</v>
      </c>
      <c r="AC56" s="89" t="s">
        <v>233</v>
      </c>
      <c r="AD56" s="90">
        <f t="shared" si="8"/>
        <v>10</v>
      </c>
      <c r="AE56" s="91" t="s">
        <v>241</v>
      </c>
      <c r="AF56" s="92">
        <v>18</v>
      </c>
      <c r="AG56" s="82"/>
      <c r="AH56" s="92"/>
      <c r="AI56" s="82"/>
      <c r="AJ56" s="92"/>
      <c r="AK56" s="93">
        <f t="shared" si="9"/>
        <v>0</v>
      </c>
    </row>
    <row r="57" spans="1:37" ht="20.25" customHeight="1">
      <c r="A57" s="82">
        <f>A55+1</f>
        <v>50</v>
      </c>
      <c r="B57" s="82"/>
      <c r="C57" s="82"/>
      <c r="D57" s="151">
        <v>121</v>
      </c>
      <c r="E57" s="166" t="s">
        <v>86</v>
      </c>
      <c r="F57" s="71" t="s">
        <v>60</v>
      </c>
      <c r="G57" s="85">
        <f t="shared" si="6"/>
        <v>10</v>
      </c>
      <c r="H57" s="86">
        <f t="shared" si="7"/>
        <v>78</v>
      </c>
      <c r="I57" s="87"/>
      <c r="J57" s="88" t="s">
        <v>12</v>
      </c>
      <c r="K57" s="89" t="s">
        <v>234</v>
      </c>
      <c r="L57" s="89" t="s">
        <v>234</v>
      </c>
      <c r="M57" s="89" t="s">
        <v>233</v>
      </c>
      <c r="N57" s="89" t="s">
        <v>234</v>
      </c>
      <c r="O57" s="89" t="s">
        <v>230</v>
      </c>
      <c r="P57" s="89" t="s">
        <v>230</v>
      </c>
      <c r="Q57" s="89" t="s">
        <v>233</v>
      </c>
      <c r="R57" s="89" t="s">
        <v>233</v>
      </c>
      <c r="S57" s="89" t="s">
        <v>233</v>
      </c>
      <c r="T57" s="89" t="s">
        <v>245</v>
      </c>
      <c r="U57" s="89" t="s">
        <v>234</v>
      </c>
      <c r="V57" s="89" t="s">
        <v>233</v>
      </c>
      <c r="W57" s="89" t="s">
        <v>241</v>
      </c>
      <c r="X57" s="89" t="s">
        <v>232</v>
      </c>
      <c r="Y57" s="89" t="s">
        <v>230</v>
      </c>
      <c r="Z57" s="89" t="s">
        <v>233</v>
      </c>
      <c r="AA57" s="89" t="s">
        <v>241</v>
      </c>
      <c r="AB57" s="89" t="s">
        <v>232</v>
      </c>
      <c r="AC57" s="89" t="s">
        <v>233</v>
      </c>
      <c r="AD57" s="90">
        <f t="shared" si="8"/>
        <v>10</v>
      </c>
      <c r="AE57" s="91" t="s">
        <v>232</v>
      </c>
      <c r="AF57" s="92">
        <v>18</v>
      </c>
      <c r="AG57" s="82"/>
      <c r="AH57" s="92"/>
      <c r="AI57" s="82"/>
      <c r="AJ57" s="92"/>
      <c r="AK57" s="93">
        <f t="shared" si="9"/>
        <v>0</v>
      </c>
    </row>
    <row r="58" spans="1:37" ht="20.25" customHeight="1">
      <c r="A58" s="82">
        <f t="shared" si="5"/>
        <v>51</v>
      </c>
      <c r="B58" s="82"/>
      <c r="C58" s="82"/>
      <c r="D58" s="151">
        <v>166</v>
      </c>
      <c r="E58" s="101" t="s">
        <v>138</v>
      </c>
      <c r="F58" s="98" t="s">
        <v>139</v>
      </c>
      <c r="G58" s="85">
        <f t="shared" si="6"/>
        <v>10</v>
      </c>
      <c r="H58" s="86">
        <f t="shared" si="7"/>
        <v>82</v>
      </c>
      <c r="I58" s="87"/>
      <c r="J58" s="88" t="s">
        <v>232</v>
      </c>
      <c r="K58" s="89" t="s">
        <v>234</v>
      </c>
      <c r="L58" s="89" t="s">
        <v>234</v>
      </c>
      <c r="M58" s="89" t="s">
        <v>233</v>
      </c>
      <c r="N58" s="89" t="s">
        <v>11</v>
      </c>
      <c r="O58" s="89" t="s">
        <v>233</v>
      </c>
      <c r="P58" s="89" t="s">
        <v>230</v>
      </c>
      <c r="Q58" s="89" t="s">
        <v>232</v>
      </c>
      <c r="R58" s="89" t="s">
        <v>233</v>
      </c>
      <c r="S58" s="89" t="s">
        <v>230</v>
      </c>
      <c r="T58" s="89" t="s">
        <v>245</v>
      </c>
      <c r="U58" s="89" t="s">
        <v>234</v>
      </c>
      <c r="V58" s="89" t="s">
        <v>233</v>
      </c>
      <c r="W58" s="89" t="s">
        <v>232</v>
      </c>
      <c r="X58" s="89" t="s">
        <v>232</v>
      </c>
      <c r="Y58" s="89" t="s">
        <v>230</v>
      </c>
      <c r="Z58" s="89" t="s">
        <v>233</v>
      </c>
      <c r="AA58" s="89" t="s">
        <v>234</v>
      </c>
      <c r="AB58" s="89" t="s">
        <v>233</v>
      </c>
      <c r="AC58" s="89" t="s">
        <v>233</v>
      </c>
      <c r="AD58" s="90">
        <f t="shared" si="8"/>
        <v>10</v>
      </c>
      <c r="AE58" s="91" t="s">
        <v>241</v>
      </c>
      <c r="AF58" s="92">
        <v>22</v>
      </c>
      <c r="AG58" s="82"/>
      <c r="AH58" s="92"/>
      <c r="AI58" s="82"/>
      <c r="AJ58" s="92"/>
      <c r="AK58" s="93">
        <f t="shared" si="9"/>
        <v>0</v>
      </c>
    </row>
    <row r="59" spans="1:37" ht="20.25" customHeight="1">
      <c r="A59" s="82">
        <f t="shared" si="5"/>
        <v>52</v>
      </c>
      <c r="B59" s="82"/>
      <c r="C59" s="82"/>
      <c r="D59" s="151">
        <v>108</v>
      </c>
      <c r="E59" s="101" t="s">
        <v>67</v>
      </c>
      <c r="F59" s="98" t="s">
        <v>68</v>
      </c>
      <c r="G59" s="85">
        <f t="shared" si="6"/>
        <v>10</v>
      </c>
      <c r="H59" s="86">
        <f t="shared" si="7"/>
        <v>90</v>
      </c>
      <c r="I59" s="87"/>
      <c r="J59" s="88" t="s">
        <v>234</v>
      </c>
      <c r="K59" s="89" t="s">
        <v>234</v>
      </c>
      <c r="L59" s="89" t="s">
        <v>232</v>
      </c>
      <c r="M59" s="89" t="s">
        <v>230</v>
      </c>
      <c r="N59" s="89" t="s">
        <v>233</v>
      </c>
      <c r="O59" s="89" t="s">
        <v>233</v>
      </c>
      <c r="P59" s="89" t="s">
        <v>234</v>
      </c>
      <c r="Q59" s="89" t="s">
        <v>233</v>
      </c>
      <c r="R59" s="89" t="s">
        <v>234</v>
      </c>
      <c r="S59" s="89" t="s">
        <v>234</v>
      </c>
      <c r="T59" s="89" t="s">
        <v>245</v>
      </c>
      <c r="U59" s="89" t="s">
        <v>234</v>
      </c>
      <c r="V59" s="89" t="s">
        <v>233</v>
      </c>
      <c r="W59" s="89" t="s">
        <v>232</v>
      </c>
      <c r="X59" s="89" t="s">
        <v>232</v>
      </c>
      <c r="Y59" s="89" t="s">
        <v>230</v>
      </c>
      <c r="Z59" s="89" t="s">
        <v>241</v>
      </c>
      <c r="AA59" s="89" t="s">
        <v>241</v>
      </c>
      <c r="AB59" s="89" t="s">
        <v>233</v>
      </c>
      <c r="AC59" s="89" t="s">
        <v>233</v>
      </c>
      <c r="AD59" s="90">
        <f t="shared" si="8"/>
        <v>10</v>
      </c>
      <c r="AE59" s="91" t="s">
        <v>241</v>
      </c>
      <c r="AF59" s="92">
        <v>30</v>
      </c>
      <c r="AG59" s="82"/>
      <c r="AH59" s="92"/>
      <c r="AI59" s="82"/>
      <c r="AJ59" s="92"/>
      <c r="AK59" s="93">
        <f t="shared" si="9"/>
        <v>0</v>
      </c>
    </row>
    <row r="60" spans="1:37" ht="20.25" customHeight="1">
      <c r="A60" s="82">
        <f t="shared" si="5"/>
        <v>53</v>
      </c>
      <c r="B60" s="82"/>
      <c r="C60" s="82"/>
      <c r="D60" s="151">
        <v>155</v>
      </c>
      <c r="E60" s="132" t="s">
        <v>125</v>
      </c>
      <c r="F60" s="97" t="s">
        <v>60</v>
      </c>
      <c r="G60" s="85">
        <f t="shared" si="6"/>
        <v>9</v>
      </c>
      <c r="H60" s="86">
        <f t="shared" si="7"/>
        <v>65</v>
      </c>
      <c r="I60" s="87"/>
      <c r="J60" s="88" t="s">
        <v>232</v>
      </c>
      <c r="K60" s="89" t="s">
        <v>233</v>
      </c>
      <c r="L60" s="89" t="s">
        <v>234</v>
      </c>
      <c r="M60" s="89" t="s">
        <v>234</v>
      </c>
      <c r="N60" s="89" t="s">
        <v>230</v>
      </c>
      <c r="O60" s="89" t="s">
        <v>230</v>
      </c>
      <c r="P60" s="89" t="s">
        <v>230</v>
      </c>
      <c r="Q60" s="89" t="s">
        <v>233</v>
      </c>
      <c r="R60" s="89" t="s">
        <v>241</v>
      </c>
      <c r="S60" s="89" t="s">
        <v>233</v>
      </c>
      <c r="T60" s="89" t="s">
        <v>233</v>
      </c>
      <c r="U60" s="89" t="s">
        <v>233</v>
      </c>
      <c r="V60" s="89" t="s">
        <v>233</v>
      </c>
      <c r="W60" s="89" t="s">
        <v>230</v>
      </c>
      <c r="X60" s="89" t="s">
        <v>232</v>
      </c>
      <c r="Y60" s="89" t="s">
        <v>230</v>
      </c>
      <c r="Z60" s="89" t="s">
        <v>232</v>
      </c>
      <c r="AA60" s="89" t="s">
        <v>234</v>
      </c>
      <c r="AB60" s="89" t="s">
        <v>233</v>
      </c>
      <c r="AC60" s="89" t="s">
        <v>230</v>
      </c>
      <c r="AD60" s="90">
        <f t="shared" si="8"/>
        <v>9</v>
      </c>
      <c r="AE60" s="91" t="s">
        <v>241</v>
      </c>
      <c r="AF60" s="92">
        <v>5</v>
      </c>
      <c r="AG60" s="82"/>
      <c r="AH60" s="92"/>
      <c r="AI60" s="82"/>
      <c r="AJ60" s="92"/>
      <c r="AK60" s="93">
        <f t="shared" si="9"/>
        <v>0</v>
      </c>
    </row>
    <row r="61" spans="1:37" ht="20.25" customHeight="1">
      <c r="A61" s="82">
        <f t="shared" si="5"/>
        <v>54</v>
      </c>
      <c r="B61" s="82"/>
      <c r="C61" s="82"/>
      <c r="D61" s="151">
        <v>131</v>
      </c>
      <c r="E61" s="130" t="s">
        <v>96</v>
      </c>
      <c r="F61" s="100" t="s">
        <v>60</v>
      </c>
      <c r="G61" s="85">
        <f t="shared" si="6"/>
        <v>9</v>
      </c>
      <c r="H61" s="86">
        <f t="shared" si="7"/>
        <v>67</v>
      </c>
      <c r="I61" s="87"/>
      <c r="J61" s="88" t="s">
        <v>230</v>
      </c>
      <c r="K61" s="89" t="s">
        <v>230</v>
      </c>
      <c r="L61" s="89" t="s">
        <v>232</v>
      </c>
      <c r="M61" s="89" t="s">
        <v>230</v>
      </c>
      <c r="N61" s="89" t="s">
        <v>234</v>
      </c>
      <c r="O61" s="89" t="s">
        <v>230</v>
      </c>
      <c r="P61" s="89" t="s">
        <v>230</v>
      </c>
      <c r="Q61" s="89" t="s">
        <v>233</v>
      </c>
      <c r="R61" s="89" t="s">
        <v>233</v>
      </c>
      <c r="S61" s="89" t="s">
        <v>233</v>
      </c>
      <c r="T61" s="89" t="s">
        <v>245</v>
      </c>
      <c r="U61" s="89" t="s">
        <v>233</v>
      </c>
      <c r="V61" s="89" t="s">
        <v>233</v>
      </c>
      <c r="W61" s="89" t="s">
        <v>241</v>
      </c>
      <c r="X61" s="89" t="s">
        <v>232</v>
      </c>
      <c r="Y61" s="89" t="s">
        <v>230</v>
      </c>
      <c r="Z61" s="89" t="s">
        <v>241</v>
      </c>
      <c r="AA61" s="89" t="s">
        <v>241</v>
      </c>
      <c r="AB61" s="89" t="s">
        <v>233</v>
      </c>
      <c r="AC61" s="89" t="s">
        <v>233</v>
      </c>
      <c r="AD61" s="90">
        <f t="shared" si="8"/>
        <v>9</v>
      </c>
      <c r="AE61" s="91" t="s">
        <v>245</v>
      </c>
      <c r="AF61" s="92">
        <v>7</v>
      </c>
      <c r="AG61" s="82"/>
      <c r="AH61" s="92"/>
      <c r="AI61" s="82"/>
      <c r="AJ61" s="92"/>
      <c r="AK61" s="93">
        <f t="shared" si="9"/>
        <v>0</v>
      </c>
    </row>
    <row r="62" spans="1:37" ht="20.25" customHeight="1">
      <c r="A62" s="82">
        <f t="shared" si="5"/>
        <v>55</v>
      </c>
      <c r="B62" s="82"/>
      <c r="C62" s="82"/>
      <c r="D62" s="151">
        <v>152</v>
      </c>
      <c r="E62" s="101" t="s">
        <v>121</v>
      </c>
      <c r="F62" s="98" t="s">
        <v>60</v>
      </c>
      <c r="G62" s="85">
        <f t="shared" si="6"/>
        <v>9</v>
      </c>
      <c r="H62" s="86">
        <f t="shared" si="7"/>
        <v>79</v>
      </c>
      <c r="I62" s="87"/>
      <c r="J62" s="88" t="s">
        <v>230</v>
      </c>
      <c r="K62" s="89" t="s">
        <v>233</v>
      </c>
      <c r="L62" s="89" t="s">
        <v>232</v>
      </c>
      <c r="M62" s="89" t="s">
        <v>230</v>
      </c>
      <c r="N62" s="89" t="s">
        <v>230</v>
      </c>
      <c r="O62" s="89" t="s">
        <v>230</v>
      </c>
      <c r="P62" s="89" t="s">
        <v>230</v>
      </c>
      <c r="Q62" s="89" t="s">
        <v>234</v>
      </c>
      <c r="R62" s="89" t="s">
        <v>234</v>
      </c>
      <c r="S62" s="89" t="s">
        <v>233</v>
      </c>
      <c r="T62" s="89" t="s">
        <v>233</v>
      </c>
      <c r="U62" s="89" t="s">
        <v>233</v>
      </c>
      <c r="V62" s="89" t="s">
        <v>233</v>
      </c>
      <c r="W62" s="89" t="s">
        <v>232</v>
      </c>
      <c r="X62" s="89" t="s">
        <v>234</v>
      </c>
      <c r="Y62" s="89" t="s">
        <v>230</v>
      </c>
      <c r="Z62" s="89" t="s">
        <v>241</v>
      </c>
      <c r="AA62" s="89" t="s">
        <v>241</v>
      </c>
      <c r="AB62" s="89" t="s">
        <v>233</v>
      </c>
      <c r="AC62" s="89" t="s">
        <v>230</v>
      </c>
      <c r="AD62" s="90">
        <f t="shared" si="8"/>
        <v>9</v>
      </c>
      <c r="AE62" s="91" t="s">
        <v>241</v>
      </c>
      <c r="AF62" s="92">
        <v>19</v>
      </c>
      <c r="AG62" s="82"/>
      <c r="AH62" s="92"/>
      <c r="AI62" s="82"/>
      <c r="AJ62" s="92"/>
      <c r="AK62" s="93">
        <f t="shared" si="9"/>
        <v>0</v>
      </c>
    </row>
    <row r="63" spans="1:37" ht="20.25" customHeight="1">
      <c r="A63" s="82">
        <f t="shared" si="5"/>
        <v>56</v>
      </c>
      <c r="B63" s="82"/>
      <c r="C63" s="82"/>
      <c r="D63" s="151">
        <v>115</v>
      </c>
      <c r="E63" s="130" t="s">
        <v>78</v>
      </c>
      <c r="F63" s="99" t="s">
        <v>60</v>
      </c>
      <c r="G63" s="85">
        <f t="shared" si="6"/>
        <v>9</v>
      </c>
      <c r="H63" s="86">
        <f t="shared" si="7"/>
        <v>84</v>
      </c>
      <c r="I63" s="87"/>
      <c r="J63" s="88" t="s">
        <v>234</v>
      </c>
      <c r="K63" s="89" t="s">
        <v>234</v>
      </c>
      <c r="L63" s="89" t="s">
        <v>232</v>
      </c>
      <c r="M63" s="89" t="s">
        <v>233</v>
      </c>
      <c r="N63" s="89" t="s">
        <v>230</v>
      </c>
      <c r="O63" s="89" t="s">
        <v>230</v>
      </c>
      <c r="P63" s="89" t="s">
        <v>243</v>
      </c>
      <c r="Q63" s="89" t="s">
        <v>233</v>
      </c>
      <c r="R63" s="89" t="s">
        <v>233</v>
      </c>
      <c r="S63" s="89" t="s">
        <v>233</v>
      </c>
      <c r="T63" s="89" t="s">
        <v>232</v>
      </c>
      <c r="U63" s="89" t="s">
        <v>233</v>
      </c>
      <c r="V63" s="89" t="s">
        <v>230</v>
      </c>
      <c r="W63" s="89" t="s">
        <v>232</v>
      </c>
      <c r="X63" s="89" t="s">
        <v>232</v>
      </c>
      <c r="Y63" s="89" t="s">
        <v>230</v>
      </c>
      <c r="Z63" s="89" t="s">
        <v>233</v>
      </c>
      <c r="AA63" s="89" t="s">
        <v>241</v>
      </c>
      <c r="AB63" s="89" t="s">
        <v>230</v>
      </c>
      <c r="AC63" s="89" t="s">
        <v>233</v>
      </c>
      <c r="AD63" s="90">
        <f t="shared" si="8"/>
        <v>9</v>
      </c>
      <c r="AE63" s="91" t="s">
        <v>241</v>
      </c>
      <c r="AF63" s="92">
        <v>24</v>
      </c>
      <c r="AG63" s="82"/>
      <c r="AH63" s="92"/>
      <c r="AI63" s="82"/>
      <c r="AJ63" s="92"/>
      <c r="AK63" s="93">
        <f t="shared" si="9"/>
        <v>0</v>
      </c>
    </row>
    <row r="64" spans="1:37" ht="20.25" customHeight="1">
      <c r="A64" s="82">
        <f t="shared" si="5"/>
        <v>57</v>
      </c>
      <c r="B64" s="82"/>
      <c r="C64" s="82"/>
      <c r="D64" s="151">
        <v>134</v>
      </c>
      <c r="E64" s="101" t="s">
        <v>101</v>
      </c>
      <c r="F64" s="98" t="s">
        <v>39</v>
      </c>
      <c r="G64" s="85">
        <f t="shared" si="6"/>
        <v>9</v>
      </c>
      <c r="H64" s="86">
        <f t="shared" si="7"/>
        <v>92</v>
      </c>
      <c r="I64" s="87"/>
      <c r="J64" s="88" t="s">
        <v>230</v>
      </c>
      <c r="K64" s="89" t="s">
        <v>233</v>
      </c>
      <c r="L64" s="89" t="s">
        <v>234</v>
      </c>
      <c r="M64" s="89" t="s">
        <v>234</v>
      </c>
      <c r="N64" s="89" t="s">
        <v>233</v>
      </c>
      <c r="O64" s="89" t="s">
        <v>230</v>
      </c>
      <c r="P64" s="89" t="s">
        <v>230</v>
      </c>
      <c r="Q64" s="89" t="s">
        <v>241</v>
      </c>
      <c r="R64" s="89" t="s">
        <v>234</v>
      </c>
      <c r="S64" s="89" t="s">
        <v>233</v>
      </c>
      <c r="T64" s="89" t="s">
        <v>234</v>
      </c>
      <c r="U64" s="89" t="s">
        <v>233</v>
      </c>
      <c r="V64" s="89" t="s">
        <v>233</v>
      </c>
      <c r="W64" s="89" t="s">
        <v>232</v>
      </c>
      <c r="X64" s="89" t="s">
        <v>234</v>
      </c>
      <c r="Y64" s="89" t="s">
        <v>234</v>
      </c>
      <c r="Z64" s="89" t="s">
        <v>234</v>
      </c>
      <c r="AA64" s="89" t="s">
        <v>230</v>
      </c>
      <c r="AB64" s="89" t="s">
        <v>230</v>
      </c>
      <c r="AC64" s="89" t="s">
        <v>233</v>
      </c>
      <c r="AD64" s="90">
        <f t="shared" si="8"/>
        <v>9</v>
      </c>
      <c r="AE64" s="91" t="s">
        <v>232</v>
      </c>
      <c r="AF64" s="92">
        <v>32</v>
      </c>
      <c r="AG64" s="82"/>
      <c r="AH64" s="92"/>
      <c r="AI64" s="82"/>
      <c r="AJ64" s="92"/>
      <c r="AK64" s="93">
        <f t="shared" si="9"/>
        <v>0</v>
      </c>
    </row>
    <row r="65" spans="1:37" ht="20.25" customHeight="1">
      <c r="A65" s="82">
        <f t="shared" si="5"/>
        <v>58</v>
      </c>
      <c r="B65" s="82"/>
      <c r="C65" s="82"/>
      <c r="D65" s="151">
        <v>156</v>
      </c>
      <c r="E65" s="141" t="s">
        <v>126</v>
      </c>
      <c r="F65" s="97" t="s">
        <v>60</v>
      </c>
      <c r="G65" s="85">
        <f t="shared" si="6"/>
        <v>9</v>
      </c>
      <c r="H65" s="86">
        <f t="shared" si="7"/>
        <v>102</v>
      </c>
      <c r="I65" s="87"/>
      <c r="J65" s="88" t="s">
        <v>230</v>
      </c>
      <c r="K65" s="89" t="s">
        <v>233</v>
      </c>
      <c r="L65" s="89" t="s">
        <v>232</v>
      </c>
      <c r="M65" s="89" t="s">
        <v>232</v>
      </c>
      <c r="N65" s="89" t="s">
        <v>230</v>
      </c>
      <c r="O65" s="89" t="s">
        <v>234</v>
      </c>
      <c r="P65" s="89" t="s">
        <v>234</v>
      </c>
      <c r="Q65" s="89" t="s">
        <v>241</v>
      </c>
      <c r="R65" s="89" t="s">
        <v>233</v>
      </c>
      <c r="S65" s="89" t="s">
        <v>233</v>
      </c>
      <c r="T65" s="89" t="s">
        <v>230</v>
      </c>
      <c r="U65" s="89" t="s">
        <v>233</v>
      </c>
      <c r="V65" s="89" t="s">
        <v>230</v>
      </c>
      <c r="W65" s="89" t="s">
        <v>230</v>
      </c>
      <c r="X65" s="89" t="s">
        <v>232</v>
      </c>
      <c r="Y65" s="89" t="s">
        <v>230</v>
      </c>
      <c r="Z65" s="89" t="s">
        <v>241</v>
      </c>
      <c r="AA65" s="89" t="s">
        <v>233</v>
      </c>
      <c r="AB65" s="89" t="s">
        <v>233</v>
      </c>
      <c r="AC65" s="89" t="s">
        <v>233</v>
      </c>
      <c r="AD65" s="90">
        <f t="shared" si="8"/>
        <v>9</v>
      </c>
      <c r="AE65" s="91" t="s">
        <v>241</v>
      </c>
      <c r="AF65" s="92">
        <v>42</v>
      </c>
      <c r="AG65" s="82"/>
      <c r="AH65" s="92"/>
      <c r="AI65" s="82"/>
      <c r="AJ65" s="92"/>
      <c r="AK65" s="93">
        <f t="shared" si="9"/>
        <v>0</v>
      </c>
    </row>
    <row r="66" spans="1:37" ht="20.25" customHeight="1">
      <c r="A66" s="82">
        <f t="shared" si="5"/>
        <v>59</v>
      </c>
      <c r="B66" s="82"/>
      <c r="C66" s="82"/>
      <c r="D66" s="151">
        <v>162</v>
      </c>
      <c r="E66" s="101" t="s">
        <v>134</v>
      </c>
      <c r="F66" s="98" t="s">
        <v>60</v>
      </c>
      <c r="G66" s="85">
        <f t="shared" si="6"/>
        <v>8</v>
      </c>
      <c r="H66" s="86">
        <f t="shared" si="7"/>
        <v>78</v>
      </c>
      <c r="I66" s="87"/>
      <c r="J66" s="88" t="s">
        <v>233</v>
      </c>
      <c r="K66" s="89" t="s">
        <v>233</v>
      </c>
      <c r="L66" s="89" t="s">
        <v>232</v>
      </c>
      <c r="M66" s="89" t="s">
        <v>233</v>
      </c>
      <c r="N66" s="89" t="s">
        <v>233</v>
      </c>
      <c r="O66" s="89" t="s">
        <v>230</v>
      </c>
      <c r="P66" s="89" t="s">
        <v>230</v>
      </c>
      <c r="Q66" s="89" t="s">
        <v>233</v>
      </c>
      <c r="R66" s="89" t="s">
        <v>233</v>
      </c>
      <c r="S66" s="89" t="s">
        <v>243</v>
      </c>
      <c r="T66" s="89" t="s">
        <v>233</v>
      </c>
      <c r="U66" s="89" t="s">
        <v>233</v>
      </c>
      <c r="V66" s="89" t="s">
        <v>233</v>
      </c>
      <c r="W66" s="89" t="s">
        <v>232</v>
      </c>
      <c r="X66" s="89" t="s">
        <v>232</v>
      </c>
      <c r="Y66" s="89" t="s">
        <v>233</v>
      </c>
      <c r="Z66" s="89" t="s">
        <v>241</v>
      </c>
      <c r="AA66" s="89" t="s">
        <v>233</v>
      </c>
      <c r="AB66" s="89" t="s">
        <v>232</v>
      </c>
      <c r="AC66" s="89" t="s">
        <v>233</v>
      </c>
      <c r="AD66" s="90">
        <f t="shared" si="8"/>
        <v>8</v>
      </c>
      <c r="AE66" s="91" t="s">
        <v>232</v>
      </c>
      <c r="AF66" s="92">
        <v>18</v>
      </c>
      <c r="AG66" s="82"/>
      <c r="AH66" s="92"/>
      <c r="AI66" s="82"/>
      <c r="AJ66" s="92"/>
      <c r="AK66" s="93">
        <f t="shared" si="9"/>
        <v>0</v>
      </c>
    </row>
    <row r="67" spans="1:37" ht="20.25" customHeight="1">
      <c r="A67" s="82">
        <f t="shared" si="5"/>
        <v>60</v>
      </c>
      <c r="B67" s="82"/>
      <c r="C67" s="82"/>
      <c r="D67" s="151">
        <v>140</v>
      </c>
      <c r="E67" s="130" t="s">
        <v>108</v>
      </c>
      <c r="F67" s="99" t="s">
        <v>56</v>
      </c>
      <c r="G67" s="85">
        <f t="shared" si="6"/>
        <v>8</v>
      </c>
      <c r="H67" s="86">
        <f t="shared" si="7"/>
        <v>89</v>
      </c>
      <c r="I67" s="87"/>
      <c r="J67" s="88" t="s">
        <v>234</v>
      </c>
      <c r="K67" s="89" t="s">
        <v>233</v>
      </c>
      <c r="L67" s="89" t="s">
        <v>232</v>
      </c>
      <c r="M67" s="89" t="s">
        <v>232</v>
      </c>
      <c r="N67" s="89" t="s">
        <v>230</v>
      </c>
      <c r="O67" s="89" t="s">
        <v>234</v>
      </c>
      <c r="P67" s="89" t="s">
        <v>230</v>
      </c>
      <c r="Q67" s="89" t="s">
        <v>241</v>
      </c>
      <c r="R67" s="89" t="s">
        <v>233</v>
      </c>
      <c r="S67" s="89" t="s">
        <v>233</v>
      </c>
      <c r="T67" s="89" t="s">
        <v>245</v>
      </c>
      <c r="U67" s="89" t="s">
        <v>233</v>
      </c>
      <c r="V67" s="89" t="s">
        <v>234</v>
      </c>
      <c r="W67" s="89" t="s">
        <v>241</v>
      </c>
      <c r="X67" s="89" t="s">
        <v>232</v>
      </c>
      <c r="Y67" s="89" t="s">
        <v>230</v>
      </c>
      <c r="Z67" s="89" t="s">
        <v>233</v>
      </c>
      <c r="AA67" s="89" t="s">
        <v>241</v>
      </c>
      <c r="AB67" s="89" t="s">
        <v>234</v>
      </c>
      <c r="AC67" s="89" t="s">
        <v>233</v>
      </c>
      <c r="AD67" s="90">
        <f t="shared" si="8"/>
        <v>8</v>
      </c>
      <c r="AE67" s="91" t="s">
        <v>241</v>
      </c>
      <c r="AF67" s="92">
        <v>29</v>
      </c>
      <c r="AG67" s="82"/>
      <c r="AH67" s="92"/>
      <c r="AI67" s="82"/>
      <c r="AJ67" s="92"/>
      <c r="AK67" s="93">
        <f t="shared" si="9"/>
        <v>0</v>
      </c>
    </row>
    <row r="68" spans="1:38" ht="20.25" customHeight="1">
      <c r="A68" s="82">
        <f t="shared" si="5"/>
        <v>61</v>
      </c>
      <c r="B68" s="82"/>
      <c r="C68" s="82"/>
      <c r="D68" s="151">
        <v>169</v>
      </c>
      <c r="E68" s="130" t="s">
        <v>142</v>
      </c>
      <c r="F68" s="71" t="s">
        <v>39</v>
      </c>
      <c r="G68" s="85">
        <f t="shared" si="6"/>
        <v>8</v>
      </c>
      <c r="H68" s="86">
        <f t="shared" si="7"/>
        <v>95</v>
      </c>
      <c r="I68" s="87"/>
      <c r="J68" s="88" t="s">
        <v>232</v>
      </c>
      <c r="K68" s="89" t="s">
        <v>233</v>
      </c>
      <c r="L68" s="89" t="s">
        <v>234</v>
      </c>
      <c r="M68" s="89" t="s">
        <v>232</v>
      </c>
      <c r="N68" s="89" t="s">
        <v>233</v>
      </c>
      <c r="O68" s="89" t="s">
        <v>230</v>
      </c>
      <c r="P68" s="89" t="s">
        <v>230</v>
      </c>
      <c r="Q68" s="89" t="s">
        <v>233</v>
      </c>
      <c r="R68" s="89" t="s">
        <v>233</v>
      </c>
      <c r="S68" s="89" t="s">
        <v>233</v>
      </c>
      <c r="T68" s="89" t="s">
        <v>232</v>
      </c>
      <c r="U68" s="89" t="s">
        <v>234</v>
      </c>
      <c r="V68" s="89" t="s">
        <v>233</v>
      </c>
      <c r="W68" s="89" t="s">
        <v>233</v>
      </c>
      <c r="X68" s="89" t="s">
        <v>234</v>
      </c>
      <c r="Y68" s="89" t="s">
        <v>230</v>
      </c>
      <c r="Z68" s="89" t="s">
        <v>241</v>
      </c>
      <c r="AA68" s="89" t="s">
        <v>244</v>
      </c>
      <c r="AB68" s="89" t="s">
        <v>243</v>
      </c>
      <c r="AC68" s="89" t="s">
        <v>230</v>
      </c>
      <c r="AD68" s="90">
        <f t="shared" si="8"/>
        <v>8</v>
      </c>
      <c r="AE68" s="91" t="s">
        <v>245</v>
      </c>
      <c r="AF68" s="92">
        <v>35</v>
      </c>
      <c r="AG68" s="82"/>
      <c r="AH68" s="92"/>
      <c r="AI68" s="82"/>
      <c r="AJ68" s="92"/>
      <c r="AK68" s="93">
        <f t="shared" si="9"/>
        <v>0</v>
      </c>
      <c r="AL68" s="144"/>
    </row>
    <row r="69" spans="1:37" ht="20.25" customHeight="1">
      <c r="A69" s="82"/>
      <c r="B69" s="82"/>
      <c r="C69" s="82">
        <v>3</v>
      </c>
      <c r="D69" s="154">
        <v>170</v>
      </c>
      <c r="E69" s="165" t="s">
        <v>235</v>
      </c>
      <c r="F69" s="170" t="s">
        <v>254</v>
      </c>
      <c r="G69" s="85">
        <f t="shared" si="6"/>
        <v>7</v>
      </c>
      <c r="H69" s="86">
        <f t="shared" si="7"/>
        <v>67</v>
      </c>
      <c r="I69" s="87"/>
      <c r="J69" s="88" t="s">
        <v>233</v>
      </c>
      <c r="K69" s="89" t="s">
        <v>233</v>
      </c>
      <c r="L69" s="89" t="s">
        <v>233</v>
      </c>
      <c r="M69" s="89" t="s">
        <v>230</v>
      </c>
      <c r="N69" s="89" t="s">
        <v>230</v>
      </c>
      <c r="O69" s="89" t="s">
        <v>230</v>
      </c>
      <c r="P69" s="89" t="s">
        <v>230</v>
      </c>
      <c r="Q69" s="89" t="s">
        <v>241</v>
      </c>
      <c r="R69" s="89" t="s">
        <v>233</v>
      </c>
      <c r="S69" s="89" t="s">
        <v>233</v>
      </c>
      <c r="T69" s="89" t="s">
        <v>232</v>
      </c>
      <c r="U69" s="89" t="s">
        <v>233</v>
      </c>
      <c r="V69" s="89" t="s">
        <v>233</v>
      </c>
      <c r="W69" s="89" t="s">
        <v>233</v>
      </c>
      <c r="X69" s="89" t="s">
        <v>234</v>
      </c>
      <c r="Y69" s="89" t="s">
        <v>230</v>
      </c>
      <c r="Z69" s="89" t="s">
        <v>232</v>
      </c>
      <c r="AA69" s="89" t="s">
        <v>241</v>
      </c>
      <c r="AB69" s="89" t="s">
        <v>230</v>
      </c>
      <c r="AC69" s="89" t="s">
        <v>233</v>
      </c>
      <c r="AD69" s="90">
        <f t="shared" si="8"/>
        <v>7</v>
      </c>
      <c r="AE69" s="91" t="s">
        <v>230</v>
      </c>
      <c r="AF69" s="92">
        <v>7</v>
      </c>
      <c r="AG69" s="82"/>
      <c r="AH69" s="92"/>
      <c r="AI69" s="82"/>
      <c r="AJ69" s="92"/>
      <c r="AK69" s="93">
        <f t="shared" si="9"/>
        <v>0</v>
      </c>
    </row>
    <row r="70" spans="1:37" ht="20.25" customHeight="1">
      <c r="A70" s="82">
        <f>A68+1</f>
        <v>62</v>
      </c>
      <c r="B70" s="82"/>
      <c r="C70" s="82"/>
      <c r="D70" s="151">
        <v>151</v>
      </c>
      <c r="E70" s="130" t="s">
        <v>120</v>
      </c>
      <c r="F70" s="99" t="s">
        <v>39</v>
      </c>
      <c r="G70" s="85">
        <f t="shared" si="6"/>
        <v>7</v>
      </c>
      <c r="H70" s="86">
        <f aca="true" t="shared" si="10" ref="H70:H77">AF70+AH70+AJ70+60*(COUNTA(AE$2:AJ$2)-AK70)</f>
        <v>83</v>
      </c>
      <c r="I70" s="87"/>
      <c r="J70" s="88" t="s">
        <v>230</v>
      </c>
      <c r="K70" s="89" t="s">
        <v>230</v>
      </c>
      <c r="L70" s="89" t="s">
        <v>232</v>
      </c>
      <c r="M70" s="89" t="s">
        <v>232</v>
      </c>
      <c r="N70" s="89" t="s">
        <v>230</v>
      </c>
      <c r="O70" s="89" t="s">
        <v>234</v>
      </c>
      <c r="P70" s="89" t="s">
        <v>234</v>
      </c>
      <c r="Q70" s="89" t="s">
        <v>233</v>
      </c>
      <c r="R70" s="89" t="s">
        <v>234</v>
      </c>
      <c r="S70" s="89" t="s">
        <v>233</v>
      </c>
      <c r="T70" s="89" t="s">
        <v>232</v>
      </c>
      <c r="U70" s="89" t="s">
        <v>234</v>
      </c>
      <c r="V70" s="89" t="s">
        <v>233</v>
      </c>
      <c r="W70" s="89" t="s">
        <v>241</v>
      </c>
      <c r="X70" s="89" t="s">
        <v>232</v>
      </c>
      <c r="Y70" s="89" t="s">
        <v>234</v>
      </c>
      <c r="Z70" s="89" t="s">
        <v>241</v>
      </c>
      <c r="AA70" s="89" t="s">
        <v>233</v>
      </c>
      <c r="AB70" s="89" t="s">
        <v>232</v>
      </c>
      <c r="AC70" s="89" t="s">
        <v>234</v>
      </c>
      <c r="AD70" s="90">
        <f aca="true" t="shared" si="11" ref="AD70:AD77">SUM(COUNTIF(J70,J$3),COUNTIF(K70,K$3),COUNTIF(L70,L$3),COUNTIF(M70,M$3),COUNTIF(N70,N$3),COUNTIF(O70,O$3),COUNTIF(P70,P$3),COUNTIF(Q70,Q$3),COUNTIF(R70,R$3),COUNTIF(S70,S$3),COUNTIF(T70,T$3),COUNTIF(U70,U$3),COUNTIF(V70,V$3),COUNTIF(W70,W$3),COUNTIF(X70,X$3),COUNTIF(Y70,Y$3),COUNTIF(Z70,Z$3),COUNTIF(AA70,AA$3),COUNTIF(AB70,AB$3),COUNTIF(AC70,AC$3))</f>
        <v>7</v>
      </c>
      <c r="AE70" s="91" t="s">
        <v>245</v>
      </c>
      <c r="AF70" s="92">
        <v>23</v>
      </c>
      <c r="AG70" s="82"/>
      <c r="AH70" s="92"/>
      <c r="AI70" s="82"/>
      <c r="AJ70" s="92"/>
      <c r="AK70" s="93">
        <f aca="true" t="shared" si="12" ref="AK70:AK77">IF(AE70="","",SUM(COUNTIF(AE70,AE$3),COUNTIF(AG70,AG$3),COUNTIF(AI70,AI$3)))</f>
        <v>0</v>
      </c>
    </row>
    <row r="71" spans="1:37" ht="20.25" customHeight="1">
      <c r="A71" s="82">
        <f t="shared" si="5"/>
        <v>63</v>
      </c>
      <c r="B71" s="82"/>
      <c r="C71" s="82"/>
      <c r="D71" s="151">
        <v>149</v>
      </c>
      <c r="E71" s="130" t="s">
        <v>118</v>
      </c>
      <c r="F71" s="99" t="s">
        <v>34</v>
      </c>
      <c r="G71" s="85">
        <f t="shared" si="6"/>
        <v>7</v>
      </c>
      <c r="H71" s="86">
        <f t="shared" si="10"/>
        <v>104</v>
      </c>
      <c r="I71" s="87"/>
      <c r="J71" s="88" t="s">
        <v>232</v>
      </c>
      <c r="K71" s="89" t="s">
        <v>233</v>
      </c>
      <c r="L71" s="89" t="s">
        <v>232</v>
      </c>
      <c r="M71" s="89" t="s">
        <v>233</v>
      </c>
      <c r="N71" s="89" t="s">
        <v>230</v>
      </c>
      <c r="O71" s="89" t="s">
        <v>230</v>
      </c>
      <c r="P71" s="89" t="s">
        <v>244</v>
      </c>
      <c r="Q71" s="89" t="s">
        <v>146</v>
      </c>
      <c r="R71" s="89" t="s">
        <v>146</v>
      </c>
      <c r="S71" s="89" t="s">
        <v>146</v>
      </c>
      <c r="T71" s="89" t="s">
        <v>231</v>
      </c>
      <c r="U71" s="89" t="s">
        <v>146</v>
      </c>
      <c r="V71" s="89" t="s">
        <v>146</v>
      </c>
      <c r="W71" s="89" t="s">
        <v>242</v>
      </c>
      <c r="X71" s="89" t="s">
        <v>231</v>
      </c>
      <c r="Y71" s="89" t="s">
        <v>143</v>
      </c>
      <c r="Z71" s="89" t="s">
        <v>146</v>
      </c>
      <c r="AA71" s="89" t="s">
        <v>231</v>
      </c>
      <c r="AB71" s="89" t="s">
        <v>240</v>
      </c>
      <c r="AC71" s="89" t="s">
        <v>146</v>
      </c>
      <c r="AD71" s="90">
        <f t="shared" si="11"/>
        <v>7</v>
      </c>
      <c r="AE71" s="91" t="s">
        <v>241</v>
      </c>
      <c r="AF71" s="92">
        <v>44</v>
      </c>
      <c r="AG71" s="82"/>
      <c r="AH71" s="92"/>
      <c r="AI71" s="82"/>
      <c r="AJ71" s="92"/>
      <c r="AK71" s="93">
        <f t="shared" si="12"/>
        <v>0</v>
      </c>
    </row>
    <row r="72" spans="1:38" ht="20.25" customHeight="1">
      <c r="A72" s="82">
        <f>A71+1</f>
        <v>64</v>
      </c>
      <c r="B72" s="82">
        <v>1</v>
      </c>
      <c r="C72" s="82"/>
      <c r="D72" s="151">
        <v>148</v>
      </c>
      <c r="E72" s="101" t="s">
        <v>117</v>
      </c>
      <c r="F72" s="98"/>
      <c r="G72" s="85">
        <f t="shared" si="6"/>
        <v>4</v>
      </c>
      <c r="H72" s="86">
        <f t="shared" si="10"/>
        <v>87</v>
      </c>
      <c r="I72" s="87"/>
      <c r="J72" s="88" t="s">
        <v>232</v>
      </c>
      <c r="K72" s="89" t="s">
        <v>233</v>
      </c>
      <c r="L72" s="89" t="s">
        <v>232</v>
      </c>
      <c r="M72" s="89" t="s">
        <v>233</v>
      </c>
      <c r="N72" s="89" t="s">
        <v>241</v>
      </c>
      <c r="O72" s="89" t="s">
        <v>230</v>
      </c>
      <c r="P72" s="89" t="s">
        <v>234</v>
      </c>
      <c r="Q72" s="89" t="s">
        <v>232</v>
      </c>
      <c r="R72" s="89" t="s">
        <v>232</v>
      </c>
      <c r="S72" s="89" t="s">
        <v>234</v>
      </c>
      <c r="T72" s="89" t="s">
        <v>241</v>
      </c>
      <c r="U72" s="89" t="s">
        <v>233</v>
      </c>
      <c r="V72" s="89" t="s">
        <v>232</v>
      </c>
      <c r="W72" s="89" t="s">
        <v>230</v>
      </c>
      <c r="X72" s="89" t="s">
        <v>241</v>
      </c>
      <c r="Y72" s="89" t="s">
        <v>233</v>
      </c>
      <c r="Z72" s="89" t="s">
        <v>241</v>
      </c>
      <c r="AA72" s="89" t="s">
        <v>233</v>
      </c>
      <c r="AB72" s="89" t="s">
        <v>232</v>
      </c>
      <c r="AC72" s="89" t="s">
        <v>233</v>
      </c>
      <c r="AD72" s="90">
        <f t="shared" si="11"/>
        <v>4</v>
      </c>
      <c r="AE72" s="91" t="s">
        <v>232</v>
      </c>
      <c r="AF72" s="92">
        <v>27</v>
      </c>
      <c r="AG72" s="82"/>
      <c r="AH72" s="92"/>
      <c r="AI72" s="82"/>
      <c r="AJ72" s="92"/>
      <c r="AK72" s="93">
        <f t="shared" si="12"/>
        <v>0</v>
      </c>
      <c r="AL72" s="62" t="s">
        <v>194</v>
      </c>
    </row>
    <row r="73" spans="1:37" ht="20.25" customHeight="1">
      <c r="A73" s="82">
        <f>A72+1</f>
        <v>65</v>
      </c>
      <c r="B73" s="82"/>
      <c r="C73" s="82"/>
      <c r="D73" s="151">
        <v>147</v>
      </c>
      <c r="E73" s="130" t="s">
        <v>116</v>
      </c>
      <c r="F73" s="100" t="s">
        <v>60</v>
      </c>
      <c r="G73" s="85">
        <f t="shared" si="6"/>
        <v>1</v>
      </c>
      <c r="H73" s="86">
        <f t="shared" si="10"/>
        <v>71</v>
      </c>
      <c r="I73" s="87"/>
      <c r="J73" s="88" t="s">
        <v>233</v>
      </c>
      <c r="K73" s="89" t="s">
        <v>234</v>
      </c>
      <c r="L73" s="89" t="s">
        <v>230</v>
      </c>
      <c r="M73" s="89" t="s">
        <v>230</v>
      </c>
      <c r="N73" s="89" t="s">
        <v>234</v>
      </c>
      <c r="O73" s="89" t="s">
        <v>241</v>
      </c>
      <c r="P73" s="89" t="s">
        <v>234</v>
      </c>
      <c r="Q73" s="89" t="s">
        <v>241</v>
      </c>
      <c r="R73" s="89" t="s">
        <v>232</v>
      </c>
      <c r="S73" s="89" t="s">
        <v>230</v>
      </c>
      <c r="T73" s="89" t="s">
        <v>230</v>
      </c>
      <c r="U73" s="89" t="s">
        <v>234</v>
      </c>
      <c r="V73" s="89" t="s">
        <v>233</v>
      </c>
      <c r="W73" s="89" t="s">
        <v>230</v>
      </c>
      <c r="X73" s="89" t="s">
        <v>234</v>
      </c>
      <c r="Y73" s="89" t="s">
        <v>232</v>
      </c>
      <c r="Z73" s="89" t="s">
        <v>233</v>
      </c>
      <c r="AA73" s="89" t="s">
        <v>230</v>
      </c>
      <c r="AB73" s="89" t="s">
        <v>241</v>
      </c>
      <c r="AC73" s="89" t="s">
        <v>230</v>
      </c>
      <c r="AD73" s="90">
        <f t="shared" si="11"/>
        <v>1</v>
      </c>
      <c r="AE73" s="91" t="s">
        <v>241</v>
      </c>
      <c r="AF73" s="92">
        <v>11</v>
      </c>
      <c r="AG73" s="82"/>
      <c r="AH73" s="92"/>
      <c r="AI73" s="82"/>
      <c r="AJ73" s="92"/>
      <c r="AK73" s="93">
        <f t="shared" si="12"/>
        <v>0</v>
      </c>
    </row>
    <row r="74" spans="1:37" ht="20.25" customHeight="1">
      <c r="A74" s="82"/>
      <c r="B74" s="82"/>
      <c r="C74" s="82"/>
      <c r="D74" s="151">
        <v>117</v>
      </c>
      <c r="E74" s="130" t="s">
        <v>80</v>
      </c>
      <c r="F74" s="98" t="s">
        <v>60</v>
      </c>
      <c r="G74" s="85">
        <v>0</v>
      </c>
      <c r="H74" s="86" t="e">
        <f t="shared" si="10"/>
        <v>#VALUE!</v>
      </c>
      <c r="I74" s="87"/>
      <c r="J74" s="88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90">
        <f t="shared" si="11"/>
        <v>0</v>
      </c>
      <c r="AE74" s="91"/>
      <c r="AF74" s="92"/>
      <c r="AG74" s="82"/>
      <c r="AH74" s="92"/>
      <c r="AI74" s="82"/>
      <c r="AJ74" s="92"/>
      <c r="AK74" s="93">
        <f t="shared" si="12"/>
      </c>
    </row>
    <row r="75" spans="1:37" ht="20.25" customHeight="1">
      <c r="A75" s="82"/>
      <c r="B75" s="82"/>
      <c r="C75" s="82"/>
      <c r="D75" s="151">
        <v>122</v>
      </c>
      <c r="E75" s="130" t="s">
        <v>87</v>
      </c>
      <c r="F75" s="84" t="s">
        <v>56</v>
      </c>
      <c r="G75" s="85">
        <v>0</v>
      </c>
      <c r="H75" s="86" t="e">
        <f t="shared" si="10"/>
        <v>#VALUE!</v>
      </c>
      <c r="I75" s="87"/>
      <c r="J75" s="88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90">
        <f t="shared" si="11"/>
        <v>0</v>
      </c>
      <c r="AE75" s="91"/>
      <c r="AF75" s="92"/>
      <c r="AG75" s="82"/>
      <c r="AH75" s="92"/>
      <c r="AI75" s="82"/>
      <c r="AJ75" s="92"/>
      <c r="AK75" s="93">
        <f t="shared" si="12"/>
      </c>
    </row>
    <row r="76" spans="1:37" ht="20.25" customHeight="1">
      <c r="A76" s="82"/>
      <c r="B76" s="82"/>
      <c r="C76" s="147"/>
      <c r="D76" s="151">
        <v>111</v>
      </c>
      <c r="E76" s="130" t="s">
        <v>71</v>
      </c>
      <c r="F76" s="95" t="s">
        <v>72</v>
      </c>
      <c r="G76" s="85">
        <v>0</v>
      </c>
      <c r="H76" s="86" t="e">
        <f t="shared" si="10"/>
        <v>#VALUE!</v>
      </c>
      <c r="I76" s="87"/>
      <c r="J76" s="88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90">
        <f t="shared" si="11"/>
        <v>0</v>
      </c>
      <c r="AE76" s="91"/>
      <c r="AF76" s="92"/>
      <c r="AG76" s="82"/>
      <c r="AH76" s="92"/>
      <c r="AI76" s="82"/>
      <c r="AJ76" s="92"/>
      <c r="AK76" s="93">
        <f t="shared" si="12"/>
      </c>
    </row>
    <row r="77" spans="1:37" ht="20.25" customHeight="1" thickBot="1">
      <c r="A77" s="82"/>
      <c r="B77" s="82"/>
      <c r="C77" s="82"/>
      <c r="D77" s="151">
        <v>146</v>
      </c>
      <c r="E77" s="130" t="s">
        <v>115</v>
      </c>
      <c r="F77" s="95" t="s">
        <v>72</v>
      </c>
      <c r="G77" s="85">
        <v>0</v>
      </c>
      <c r="H77" s="86" t="e">
        <f t="shared" si="10"/>
        <v>#VALUE!</v>
      </c>
      <c r="I77" s="87"/>
      <c r="J77" s="88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90">
        <f t="shared" si="11"/>
        <v>0</v>
      </c>
      <c r="AE77" s="91"/>
      <c r="AF77" s="92"/>
      <c r="AG77" s="82"/>
      <c r="AH77" s="92"/>
      <c r="AI77" s="82"/>
      <c r="AJ77" s="92"/>
      <c r="AK77" s="93">
        <f t="shared" si="12"/>
      </c>
    </row>
    <row r="78" spans="1:37" ht="20.25" customHeight="1">
      <c r="A78" s="113"/>
      <c r="B78" s="113"/>
      <c r="C78" s="113"/>
      <c r="D78" s="152"/>
      <c r="E78" s="114" t="s">
        <v>13</v>
      </c>
      <c r="F78" s="115">
        <f>COUNTBLANK(J$6:J77)</f>
        <v>4</v>
      </c>
      <c r="G78" s="116"/>
      <c r="H78" s="117"/>
      <c r="I78" s="118"/>
      <c r="J78" s="119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81"/>
      <c r="AE78" s="119"/>
      <c r="AF78" s="120"/>
      <c r="AG78" s="113"/>
      <c r="AH78" s="120"/>
      <c r="AI78" s="113"/>
      <c r="AJ78" s="120"/>
      <c r="AK78" s="121"/>
    </row>
    <row r="79" spans="1:37" ht="20.25" customHeight="1" thickBot="1">
      <c r="A79" s="103"/>
      <c r="B79" s="103"/>
      <c r="C79" s="103"/>
      <c r="D79" s="153"/>
      <c r="E79" s="104" t="s">
        <v>6</v>
      </c>
      <c r="F79" s="105">
        <f>F4-F78</f>
        <v>68</v>
      </c>
      <c r="G79" s="106"/>
      <c r="H79" s="107"/>
      <c r="I79" s="108"/>
      <c r="J79" s="109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10"/>
      <c r="AE79" s="109"/>
      <c r="AF79" s="111"/>
      <c r="AG79" s="103"/>
      <c r="AH79" s="111"/>
      <c r="AI79" s="103"/>
      <c r="AJ79" s="111"/>
      <c r="AK79" s="112"/>
    </row>
    <row r="80" spans="4:7" ht="13.5">
      <c r="D80" s="149" t="s">
        <v>148</v>
      </c>
      <c r="F80" s="145"/>
      <c r="G80" s="143"/>
    </row>
    <row r="88" ht="20.25" customHeight="1">
      <c r="E88" s="139" t="s">
        <v>51</v>
      </c>
    </row>
  </sheetData>
  <sheetProtection/>
  <conditionalFormatting sqref="J6:AC79 AG6:AG79 AE6:AE79 AI6:AI79">
    <cfRule type="cellIs" priority="1" dxfId="0" operator="notEqual" stopIfTrue="1">
      <formula>J$3</formula>
    </cfRule>
  </conditionalFormatting>
  <printOptions/>
  <pageMargins left="0.3937007874015748" right="0.3937007874015748" top="0.3937007874015748" bottom="0.3937007874015748" header="0.1968503937007874" footer="0.1968503937007874"/>
  <pageSetup fitToHeight="3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="70" zoomScaleNormal="70" zoomScaleSheetLayoutView="70" zoomScalePageLayoutView="0" workbookViewId="0" topLeftCell="A1">
      <pane xSplit="7" ySplit="5" topLeftCell="H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4" sqref="A34"/>
    </sheetView>
  </sheetViews>
  <sheetFormatPr defaultColWidth="9.00390625" defaultRowHeight="20.25" customHeight="1"/>
  <cols>
    <col min="1" max="2" width="4.75390625" style="56" customWidth="1"/>
    <col min="3" max="3" width="5.875" style="56" customWidth="1"/>
    <col min="4" max="4" width="11.00390625" style="62" customWidth="1"/>
    <col min="5" max="5" width="10.75390625" style="62" customWidth="1"/>
    <col min="6" max="6" width="7.125" style="56" customWidth="1"/>
    <col min="7" max="7" width="4.875" style="62" customWidth="1"/>
    <col min="8" max="17" width="4.875" style="56" customWidth="1"/>
    <col min="18" max="22" width="4.875" style="56" hidden="1" customWidth="1"/>
    <col min="23" max="23" width="4.875" style="56" customWidth="1"/>
    <col min="24" max="24" width="5.125" style="56" bestFit="1" customWidth="1"/>
    <col min="25" max="16384" width="9.00390625" style="56" customWidth="1"/>
  </cols>
  <sheetData>
    <row r="1" spans="1:23" ht="20.25" customHeight="1">
      <c r="A1" s="6" t="s">
        <v>150</v>
      </c>
      <c r="B1" s="7"/>
      <c r="C1" s="7" t="s">
        <v>10</v>
      </c>
      <c r="D1" s="135"/>
      <c r="E1" s="10" t="s">
        <v>0</v>
      </c>
      <c r="F1" s="9"/>
      <c r="G1" s="8"/>
      <c r="I1" s="8"/>
      <c r="J1" s="11"/>
      <c r="K1" s="11"/>
      <c r="L1" s="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20.25" customHeight="1">
      <c r="A2" s="150" t="s">
        <v>224</v>
      </c>
      <c r="B2" s="150"/>
      <c r="C2" s="12" t="s">
        <v>151</v>
      </c>
      <c r="D2" s="12" t="s">
        <v>27</v>
      </c>
      <c r="E2" s="57" t="s">
        <v>31</v>
      </c>
      <c r="F2" s="13" t="s">
        <v>3</v>
      </c>
      <c r="G2" s="15" t="s">
        <v>28</v>
      </c>
      <c r="H2" s="16">
        <v>1</v>
      </c>
      <c r="I2" s="17">
        <v>2</v>
      </c>
      <c r="J2" s="17">
        <v>3</v>
      </c>
      <c r="K2" s="17">
        <v>4</v>
      </c>
      <c r="L2" s="17">
        <v>5</v>
      </c>
      <c r="M2" s="17">
        <v>6</v>
      </c>
      <c r="N2" s="17">
        <v>7</v>
      </c>
      <c r="O2" s="17">
        <v>8</v>
      </c>
      <c r="P2" s="17">
        <v>9</v>
      </c>
      <c r="Q2" s="17">
        <v>10</v>
      </c>
      <c r="R2" s="17">
        <v>11</v>
      </c>
      <c r="S2" s="17">
        <v>12</v>
      </c>
      <c r="T2" s="17">
        <v>13</v>
      </c>
      <c r="U2" s="17">
        <v>14</v>
      </c>
      <c r="V2" s="17">
        <v>15</v>
      </c>
      <c r="W2" s="18" t="s">
        <v>29</v>
      </c>
    </row>
    <row r="3" spans="1:23" ht="20.25" customHeight="1" thickBot="1">
      <c r="A3" s="20" t="s">
        <v>146</v>
      </c>
      <c r="B3" s="20" t="s">
        <v>149</v>
      </c>
      <c r="C3" s="41"/>
      <c r="D3" s="41"/>
      <c r="E3" s="60"/>
      <c r="F3" s="61"/>
      <c r="G3" s="22" t="s">
        <v>20</v>
      </c>
      <c r="H3" s="23" t="s">
        <v>9</v>
      </c>
      <c r="I3" s="24" t="s">
        <v>21</v>
      </c>
      <c r="J3" s="24" t="s">
        <v>11</v>
      </c>
      <c r="K3" s="24" t="s">
        <v>9</v>
      </c>
      <c r="L3" s="24" t="s">
        <v>21</v>
      </c>
      <c r="M3" s="24" t="s">
        <v>9</v>
      </c>
      <c r="N3" s="24" t="s">
        <v>12</v>
      </c>
      <c r="O3" s="24" t="s">
        <v>9</v>
      </c>
      <c r="P3" s="24" t="s">
        <v>9</v>
      </c>
      <c r="Q3" s="24" t="s">
        <v>12</v>
      </c>
      <c r="R3" s="24"/>
      <c r="S3" s="24"/>
      <c r="T3" s="24"/>
      <c r="U3" s="24"/>
      <c r="V3" s="24"/>
      <c r="W3" s="25" t="s">
        <v>4</v>
      </c>
    </row>
    <row r="4" spans="1:23" ht="20.25" customHeight="1">
      <c r="A4" s="30"/>
      <c r="B4" s="30"/>
      <c r="C4" s="31"/>
      <c r="D4" s="31" t="s">
        <v>256</v>
      </c>
      <c r="E4" s="72">
        <f>COUNTA(D$6:D35)</f>
        <v>30</v>
      </c>
      <c r="F4" s="32"/>
      <c r="G4" s="34"/>
      <c r="H4" s="35">
        <f>COUNTIF(H$6:H35,H$3)</f>
        <v>23</v>
      </c>
      <c r="I4" s="36">
        <f>COUNTIF(I$6:I35,I$3)</f>
        <v>26</v>
      </c>
      <c r="J4" s="36">
        <f>COUNTIF(J$6:J35,J$3)</f>
        <v>21</v>
      </c>
      <c r="K4" s="36">
        <f>COUNTIF(K$6:K35,K$3)</f>
        <v>22</v>
      </c>
      <c r="L4" s="36">
        <f>COUNTIF(L$6:L35,L$3)</f>
        <v>15</v>
      </c>
      <c r="M4" s="36">
        <f>COUNTIF(M$6:M35,M$3)</f>
        <v>26</v>
      </c>
      <c r="N4" s="36">
        <f>COUNTIF(N$6:N35,N$3)</f>
        <v>23</v>
      </c>
      <c r="O4" s="36">
        <f>COUNTIF(O$6:O35,O$3)</f>
        <v>24</v>
      </c>
      <c r="P4" s="36">
        <f>COUNTIF(P$6:P35,P$3)</f>
        <v>15</v>
      </c>
      <c r="Q4" s="36">
        <f>COUNTIF(Q$6:Q35,Q$3)</f>
        <v>23</v>
      </c>
      <c r="R4" s="36">
        <f>COUNTIF(R$6:R21,R$3)</f>
        <v>0</v>
      </c>
      <c r="S4" s="36">
        <f>COUNTIF(S$6:S21,S$3)</f>
        <v>0</v>
      </c>
      <c r="T4" s="37">
        <f>COUNTIF(T$6:T21,T$3)</f>
        <v>0</v>
      </c>
      <c r="U4" s="38">
        <f>COUNTIF(U$6:U21,U$3)</f>
        <v>0</v>
      </c>
      <c r="V4" s="38">
        <f>COUNTIF(V$6:V21,V$3)</f>
        <v>0</v>
      </c>
      <c r="W4" s="53"/>
    </row>
    <row r="5" spans="1:23" ht="20.25" customHeight="1" thickBot="1">
      <c r="A5" s="40"/>
      <c r="B5" s="40"/>
      <c r="C5" s="41"/>
      <c r="D5" s="41"/>
      <c r="E5" s="73"/>
      <c r="F5" s="42"/>
      <c r="G5" s="44"/>
      <c r="H5" s="45">
        <f aca="true" t="shared" si="0" ref="H5:V5">H$4/$E$37</f>
        <v>0.8214285714285714</v>
      </c>
      <c r="I5" s="46">
        <f t="shared" si="0"/>
        <v>0.9285714285714286</v>
      </c>
      <c r="J5" s="46">
        <f t="shared" si="0"/>
        <v>0.75</v>
      </c>
      <c r="K5" s="46">
        <f t="shared" si="0"/>
        <v>0.7857142857142857</v>
      </c>
      <c r="L5" s="46">
        <f t="shared" si="0"/>
        <v>0.5357142857142857</v>
      </c>
      <c r="M5" s="46">
        <f t="shared" si="0"/>
        <v>0.9285714285714286</v>
      </c>
      <c r="N5" s="46">
        <f t="shared" si="0"/>
        <v>0.8214285714285714</v>
      </c>
      <c r="O5" s="46">
        <f t="shared" si="0"/>
        <v>0.8571428571428571</v>
      </c>
      <c r="P5" s="46">
        <f t="shared" si="0"/>
        <v>0.5357142857142857</v>
      </c>
      <c r="Q5" s="46">
        <f t="shared" si="0"/>
        <v>0.8214285714285714</v>
      </c>
      <c r="R5" s="46">
        <f t="shared" si="0"/>
        <v>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54"/>
    </row>
    <row r="6" spans="1:23" ht="20.25" customHeight="1">
      <c r="A6" s="89">
        <v>1</v>
      </c>
      <c r="B6" s="75"/>
      <c r="C6" s="155">
        <v>201</v>
      </c>
      <c r="D6" s="138" t="s">
        <v>152</v>
      </c>
      <c r="E6" s="76" t="s">
        <v>107</v>
      </c>
      <c r="F6" s="77">
        <f aca="true" t="shared" si="1" ref="F6:F35">W6</f>
        <v>10</v>
      </c>
      <c r="G6" s="78"/>
      <c r="H6" s="79" t="s">
        <v>225</v>
      </c>
      <c r="I6" s="80" t="s">
        <v>227</v>
      </c>
      <c r="J6" s="80" t="s">
        <v>226</v>
      </c>
      <c r="K6" s="80" t="s">
        <v>225</v>
      </c>
      <c r="L6" s="80" t="s">
        <v>227</v>
      </c>
      <c r="M6" s="80" t="s">
        <v>225</v>
      </c>
      <c r="N6" s="80" t="s">
        <v>228</v>
      </c>
      <c r="O6" s="80" t="s">
        <v>225</v>
      </c>
      <c r="P6" s="80" t="s">
        <v>225</v>
      </c>
      <c r="Q6" s="80" t="s">
        <v>228</v>
      </c>
      <c r="R6" s="80"/>
      <c r="S6" s="80"/>
      <c r="T6" s="80"/>
      <c r="U6" s="80"/>
      <c r="V6" s="75"/>
      <c r="W6" s="81">
        <f aca="true" t="shared" si="2" ref="W6:W35">SUM(COUNTIF(H6,H$3),COUNTIF(I6,I$3),COUNTIF(J6,J$3),COUNTIF(K6,K$3),COUNTIF(L6,L$3),COUNTIF(M6,M$3),COUNTIF(N6,N$3),COUNTIF(O6,O$3),COUNTIF(P6,P$3),COUNTIF(Q6,Q$3),COUNTIF(R6,R$3),COUNTIF(S6,S$3),COUNTIF(T6,T$3),COUNTIF(U6,U$3),COUNTIF(V6,V$3))</f>
        <v>10</v>
      </c>
    </row>
    <row r="7" spans="1:23" ht="20.25" customHeight="1">
      <c r="A7" s="89">
        <v>1</v>
      </c>
      <c r="B7" s="82"/>
      <c r="C7" s="156">
        <v>211</v>
      </c>
      <c r="D7" s="136" t="s">
        <v>163</v>
      </c>
      <c r="E7" s="94" t="s">
        <v>39</v>
      </c>
      <c r="F7" s="85">
        <f t="shared" si="1"/>
        <v>10</v>
      </c>
      <c r="G7" s="87"/>
      <c r="H7" s="88" t="s">
        <v>230</v>
      </c>
      <c r="I7" s="89" t="s">
        <v>241</v>
      </c>
      <c r="J7" s="89" t="s">
        <v>233</v>
      </c>
      <c r="K7" s="89" t="s">
        <v>230</v>
      </c>
      <c r="L7" s="89" t="s">
        <v>241</v>
      </c>
      <c r="M7" s="89" t="s">
        <v>230</v>
      </c>
      <c r="N7" s="89" t="s">
        <v>232</v>
      </c>
      <c r="O7" s="89" t="s">
        <v>230</v>
      </c>
      <c r="P7" s="89" t="s">
        <v>230</v>
      </c>
      <c r="Q7" s="89" t="s">
        <v>232</v>
      </c>
      <c r="R7" s="89"/>
      <c r="S7" s="89"/>
      <c r="T7" s="89"/>
      <c r="U7" s="89"/>
      <c r="V7" s="82"/>
      <c r="W7" s="90">
        <f t="shared" si="2"/>
        <v>10</v>
      </c>
    </row>
    <row r="8" spans="1:23" ht="20.25" customHeight="1">
      <c r="A8" s="89">
        <v>1</v>
      </c>
      <c r="B8" s="82"/>
      <c r="C8" s="156">
        <v>212</v>
      </c>
      <c r="D8" s="136" t="s">
        <v>164</v>
      </c>
      <c r="E8" s="94" t="s">
        <v>66</v>
      </c>
      <c r="F8" s="85">
        <f t="shared" si="1"/>
        <v>10</v>
      </c>
      <c r="G8" s="87"/>
      <c r="H8" s="88" t="s">
        <v>225</v>
      </c>
      <c r="I8" s="89" t="s">
        <v>227</v>
      </c>
      <c r="J8" s="89" t="s">
        <v>226</v>
      </c>
      <c r="K8" s="89" t="s">
        <v>225</v>
      </c>
      <c r="L8" s="89" t="s">
        <v>227</v>
      </c>
      <c r="M8" s="89" t="s">
        <v>225</v>
      </c>
      <c r="N8" s="89" t="s">
        <v>228</v>
      </c>
      <c r="O8" s="89" t="s">
        <v>225</v>
      </c>
      <c r="P8" s="89" t="s">
        <v>225</v>
      </c>
      <c r="Q8" s="89" t="s">
        <v>228</v>
      </c>
      <c r="R8" s="89"/>
      <c r="S8" s="89"/>
      <c r="T8" s="89"/>
      <c r="U8" s="89"/>
      <c r="V8" s="82"/>
      <c r="W8" s="90">
        <f t="shared" si="2"/>
        <v>10</v>
      </c>
    </row>
    <row r="9" spans="1:23" ht="20.25" customHeight="1">
      <c r="A9" s="89">
        <v>1</v>
      </c>
      <c r="B9" s="82"/>
      <c r="C9" s="156">
        <v>215</v>
      </c>
      <c r="D9" s="136" t="s">
        <v>169</v>
      </c>
      <c r="E9" s="94" t="s">
        <v>60</v>
      </c>
      <c r="F9" s="85">
        <f t="shared" si="1"/>
        <v>10</v>
      </c>
      <c r="G9" s="87"/>
      <c r="H9" s="88" t="s">
        <v>230</v>
      </c>
      <c r="I9" s="89" t="s">
        <v>241</v>
      </c>
      <c r="J9" s="89" t="s">
        <v>233</v>
      </c>
      <c r="K9" s="89" t="s">
        <v>230</v>
      </c>
      <c r="L9" s="89" t="s">
        <v>241</v>
      </c>
      <c r="M9" s="89" t="s">
        <v>230</v>
      </c>
      <c r="N9" s="89" t="s">
        <v>232</v>
      </c>
      <c r="O9" s="89" t="s">
        <v>230</v>
      </c>
      <c r="P9" s="89" t="s">
        <v>230</v>
      </c>
      <c r="Q9" s="89" t="s">
        <v>232</v>
      </c>
      <c r="R9" s="89"/>
      <c r="S9" s="89"/>
      <c r="T9" s="89"/>
      <c r="U9" s="89"/>
      <c r="V9" s="82"/>
      <c r="W9" s="90">
        <f t="shared" si="2"/>
        <v>10</v>
      </c>
    </row>
    <row r="10" spans="1:23" ht="20.25" customHeight="1">
      <c r="A10" s="89">
        <v>1</v>
      </c>
      <c r="B10" s="82"/>
      <c r="C10" s="156">
        <v>217</v>
      </c>
      <c r="D10" s="136" t="s">
        <v>171</v>
      </c>
      <c r="E10" s="94" t="s">
        <v>107</v>
      </c>
      <c r="F10" s="85">
        <f t="shared" si="1"/>
        <v>10</v>
      </c>
      <c r="G10" s="87"/>
      <c r="H10" s="88" t="s">
        <v>225</v>
      </c>
      <c r="I10" s="89" t="s">
        <v>227</v>
      </c>
      <c r="J10" s="89" t="s">
        <v>226</v>
      </c>
      <c r="K10" s="89" t="s">
        <v>225</v>
      </c>
      <c r="L10" s="89" t="s">
        <v>227</v>
      </c>
      <c r="M10" s="89" t="s">
        <v>225</v>
      </c>
      <c r="N10" s="89" t="s">
        <v>228</v>
      </c>
      <c r="O10" s="89" t="s">
        <v>225</v>
      </c>
      <c r="P10" s="89" t="s">
        <v>225</v>
      </c>
      <c r="Q10" s="89" t="s">
        <v>228</v>
      </c>
      <c r="R10" s="89"/>
      <c r="S10" s="89"/>
      <c r="T10" s="89"/>
      <c r="U10" s="89"/>
      <c r="V10" s="82"/>
      <c r="W10" s="90">
        <f t="shared" si="2"/>
        <v>10</v>
      </c>
    </row>
    <row r="11" spans="1:23" ht="20.25" customHeight="1">
      <c r="A11" s="89">
        <v>1</v>
      </c>
      <c r="B11" s="82"/>
      <c r="C11" s="156">
        <v>223</v>
      </c>
      <c r="D11" s="136" t="s">
        <v>177</v>
      </c>
      <c r="E11" s="94" t="s">
        <v>60</v>
      </c>
      <c r="F11" s="85">
        <f t="shared" si="1"/>
        <v>10</v>
      </c>
      <c r="G11" s="87"/>
      <c r="H11" s="88" t="s">
        <v>143</v>
      </c>
      <c r="I11" s="89" t="s">
        <v>240</v>
      </c>
      <c r="J11" s="89" t="s">
        <v>146</v>
      </c>
      <c r="K11" s="89" t="s">
        <v>143</v>
      </c>
      <c r="L11" s="89" t="s">
        <v>240</v>
      </c>
      <c r="M11" s="89" t="s">
        <v>143</v>
      </c>
      <c r="N11" s="89" t="s">
        <v>231</v>
      </c>
      <c r="O11" s="89" t="s">
        <v>143</v>
      </c>
      <c r="P11" s="89" t="s">
        <v>143</v>
      </c>
      <c r="Q11" s="89" t="s">
        <v>231</v>
      </c>
      <c r="R11" s="89"/>
      <c r="S11" s="89"/>
      <c r="T11" s="89"/>
      <c r="U11" s="89"/>
      <c r="V11" s="82"/>
      <c r="W11" s="90">
        <f t="shared" si="2"/>
        <v>10</v>
      </c>
    </row>
    <row r="12" spans="1:23" ht="20.25" customHeight="1">
      <c r="A12" s="89"/>
      <c r="B12" s="82">
        <v>1</v>
      </c>
      <c r="C12" s="157">
        <v>228</v>
      </c>
      <c r="D12" s="136" t="s">
        <v>236</v>
      </c>
      <c r="E12" s="168" t="s">
        <v>253</v>
      </c>
      <c r="F12" s="85">
        <f t="shared" si="1"/>
        <v>10</v>
      </c>
      <c r="G12" s="87"/>
      <c r="H12" s="88" t="s">
        <v>230</v>
      </c>
      <c r="I12" s="89" t="s">
        <v>241</v>
      </c>
      <c r="J12" s="89" t="s">
        <v>233</v>
      </c>
      <c r="K12" s="89" t="s">
        <v>230</v>
      </c>
      <c r="L12" s="89" t="s">
        <v>241</v>
      </c>
      <c r="M12" s="89" t="s">
        <v>230</v>
      </c>
      <c r="N12" s="89" t="s">
        <v>232</v>
      </c>
      <c r="O12" s="89" t="s">
        <v>230</v>
      </c>
      <c r="P12" s="89" t="s">
        <v>230</v>
      </c>
      <c r="Q12" s="89" t="s">
        <v>232</v>
      </c>
      <c r="R12" s="89"/>
      <c r="S12" s="89"/>
      <c r="T12" s="89"/>
      <c r="U12" s="89"/>
      <c r="V12" s="82"/>
      <c r="W12" s="90">
        <f t="shared" si="2"/>
        <v>10</v>
      </c>
    </row>
    <row r="13" spans="1:23" ht="20.25" customHeight="1">
      <c r="A13" s="89">
        <v>7</v>
      </c>
      <c r="B13" s="82"/>
      <c r="C13" s="156">
        <v>204</v>
      </c>
      <c r="D13" s="136" t="s">
        <v>156</v>
      </c>
      <c r="E13" s="94" t="s">
        <v>154</v>
      </c>
      <c r="F13" s="85">
        <f t="shared" si="1"/>
        <v>9</v>
      </c>
      <c r="G13" s="87"/>
      <c r="H13" s="88" t="s">
        <v>226</v>
      </c>
      <c r="I13" s="89" t="s">
        <v>227</v>
      </c>
      <c r="J13" s="89" t="s">
        <v>226</v>
      </c>
      <c r="K13" s="89" t="s">
        <v>225</v>
      </c>
      <c r="L13" s="89" t="s">
        <v>227</v>
      </c>
      <c r="M13" s="89" t="s">
        <v>225</v>
      </c>
      <c r="N13" s="89" t="s">
        <v>228</v>
      </c>
      <c r="O13" s="89" t="s">
        <v>225</v>
      </c>
      <c r="P13" s="89" t="s">
        <v>225</v>
      </c>
      <c r="Q13" s="89" t="s">
        <v>228</v>
      </c>
      <c r="R13" s="89"/>
      <c r="S13" s="89"/>
      <c r="T13" s="89"/>
      <c r="U13" s="89"/>
      <c r="V13" s="82"/>
      <c r="W13" s="90">
        <f t="shared" si="2"/>
        <v>9</v>
      </c>
    </row>
    <row r="14" spans="1:23" ht="20.25" customHeight="1">
      <c r="A14" s="89">
        <v>7</v>
      </c>
      <c r="B14" s="82"/>
      <c r="C14" s="156">
        <v>225</v>
      </c>
      <c r="D14" s="136" t="s">
        <v>179</v>
      </c>
      <c r="E14" s="94" t="s">
        <v>154</v>
      </c>
      <c r="F14" s="85">
        <f t="shared" si="1"/>
        <v>9</v>
      </c>
      <c r="G14" s="87"/>
      <c r="H14" s="88" t="s">
        <v>230</v>
      </c>
      <c r="I14" s="89" t="s">
        <v>241</v>
      </c>
      <c r="J14" s="89" t="s">
        <v>233</v>
      </c>
      <c r="K14" s="89" t="s">
        <v>230</v>
      </c>
      <c r="L14" s="89" t="s">
        <v>241</v>
      </c>
      <c r="M14" s="89" t="s">
        <v>230</v>
      </c>
      <c r="N14" s="89" t="s">
        <v>232</v>
      </c>
      <c r="O14" s="89" t="s">
        <v>230</v>
      </c>
      <c r="P14" s="89" t="s">
        <v>233</v>
      </c>
      <c r="Q14" s="89" t="s">
        <v>232</v>
      </c>
      <c r="R14" s="89"/>
      <c r="S14" s="89"/>
      <c r="T14" s="89"/>
      <c r="U14" s="89"/>
      <c r="V14" s="82"/>
      <c r="W14" s="90">
        <f t="shared" si="2"/>
        <v>9</v>
      </c>
    </row>
    <row r="15" spans="1:23" ht="20.25" customHeight="1">
      <c r="A15" s="89"/>
      <c r="B15" s="82">
        <v>2</v>
      </c>
      <c r="C15" s="157">
        <v>230</v>
      </c>
      <c r="D15" s="136" t="s">
        <v>239</v>
      </c>
      <c r="E15" s="168" t="s">
        <v>252</v>
      </c>
      <c r="F15" s="85">
        <f t="shared" si="1"/>
        <v>9</v>
      </c>
      <c r="G15" s="87"/>
      <c r="H15" s="88" t="s">
        <v>230</v>
      </c>
      <c r="I15" s="89" t="s">
        <v>241</v>
      </c>
      <c r="J15" s="89" t="s">
        <v>233</v>
      </c>
      <c r="K15" s="89" t="s">
        <v>230</v>
      </c>
      <c r="L15" s="89" t="s">
        <v>241</v>
      </c>
      <c r="M15" s="89" t="s">
        <v>230</v>
      </c>
      <c r="N15" s="89" t="s">
        <v>232</v>
      </c>
      <c r="O15" s="89" t="s">
        <v>230</v>
      </c>
      <c r="P15" s="89" t="s">
        <v>234</v>
      </c>
      <c r="Q15" s="89" t="s">
        <v>232</v>
      </c>
      <c r="R15" s="89"/>
      <c r="S15" s="89"/>
      <c r="T15" s="89"/>
      <c r="U15" s="89"/>
      <c r="V15" s="82"/>
      <c r="W15" s="90">
        <f t="shared" si="2"/>
        <v>9</v>
      </c>
    </row>
    <row r="16" spans="1:23" ht="20.25" customHeight="1">
      <c r="A16" s="89">
        <v>9</v>
      </c>
      <c r="B16" s="82"/>
      <c r="C16" s="156">
        <v>202</v>
      </c>
      <c r="D16" s="136" t="s">
        <v>153</v>
      </c>
      <c r="E16" s="94" t="s">
        <v>154</v>
      </c>
      <c r="F16" s="85">
        <f t="shared" si="1"/>
        <v>8</v>
      </c>
      <c r="G16" s="87"/>
      <c r="H16" s="88" t="s">
        <v>225</v>
      </c>
      <c r="I16" s="89" t="s">
        <v>227</v>
      </c>
      <c r="J16" s="89" t="s">
        <v>228</v>
      </c>
      <c r="K16" s="89" t="s">
        <v>225</v>
      </c>
      <c r="L16" s="89" t="s">
        <v>228</v>
      </c>
      <c r="M16" s="89" t="s">
        <v>225</v>
      </c>
      <c r="N16" s="89" t="s">
        <v>228</v>
      </c>
      <c r="O16" s="89" t="s">
        <v>225</v>
      </c>
      <c r="P16" s="89" t="s">
        <v>225</v>
      </c>
      <c r="Q16" s="89" t="s">
        <v>228</v>
      </c>
      <c r="R16" s="89"/>
      <c r="S16" s="89"/>
      <c r="T16" s="89"/>
      <c r="U16" s="89"/>
      <c r="V16" s="82"/>
      <c r="W16" s="90">
        <f t="shared" si="2"/>
        <v>8</v>
      </c>
    </row>
    <row r="17" spans="1:24" ht="20.25" customHeight="1">
      <c r="A17" s="89">
        <v>9</v>
      </c>
      <c r="B17" s="82"/>
      <c r="C17" s="156">
        <v>205</v>
      </c>
      <c r="D17" s="136" t="s">
        <v>157</v>
      </c>
      <c r="E17" s="94"/>
      <c r="F17" s="85">
        <f t="shared" si="1"/>
        <v>8</v>
      </c>
      <c r="G17" s="87"/>
      <c r="H17" s="88" t="s">
        <v>225</v>
      </c>
      <c r="I17" s="89" t="s">
        <v>227</v>
      </c>
      <c r="J17" s="89" t="s">
        <v>226</v>
      </c>
      <c r="K17" s="89" t="s">
        <v>225</v>
      </c>
      <c r="L17" s="89" t="s">
        <v>227</v>
      </c>
      <c r="M17" s="89" t="s">
        <v>225</v>
      </c>
      <c r="N17" s="89" t="s">
        <v>228</v>
      </c>
      <c r="O17" s="89" t="s">
        <v>229</v>
      </c>
      <c r="P17" s="89" t="s">
        <v>226</v>
      </c>
      <c r="Q17" s="89" t="s">
        <v>228</v>
      </c>
      <c r="R17" s="89"/>
      <c r="S17" s="89"/>
      <c r="T17" s="89"/>
      <c r="U17" s="89"/>
      <c r="V17" s="82"/>
      <c r="W17" s="90">
        <f t="shared" si="2"/>
        <v>8</v>
      </c>
      <c r="X17" s="137"/>
    </row>
    <row r="18" spans="1:23" ht="20.25" customHeight="1">
      <c r="A18" s="89">
        <v>9</v>
      </c>
      <c r="B18" s="82"/>
      <c r="C18" s="156">
        <v>207</v>
      </c>
      <c r="D18" s="136" t="s">
        <v>159</v>
      </c>
      <c r="E18" s="94" t="s">
        <v>60</v>
      </c>
      <c r="F18" s="85">
        <f t="shared" si="1"/>
        <v>8</v>
      </c>
      <c r="G18" s="87"/>
      <c r="H18" s="88" t="s">
        <v>230</v>
      </c>
      <c r="I18" s="89" t="s">
        <v>241</v>
      </c>
      <c r="J18" s="89" t="s">
        <v>234</v>
      </c>
      <c r="K18" s="89" t="s">
        <v>230</v>
      </c>
      <c r="L18" s="89" t="s">
        <v>241</v>
      </c>
      <c r="M18" s="89" t="s">
        <v>230</v>
      </c>
      <c r="N18" s="89" t="s">
        <v>234</v>
      </c>
      <c r="O18" s="89" t="s">
        <v>230</v>
      </c>
      <c r="P18" s="89" t="s">
        <v>230</v>
      </c>
      <c r="Q18" s="89" t="s">
        <v>232</v>
      </c>
      <c r="R18" s="89"/>
      <c r="S18" s="89"/>
      <c r="T18" s="89"/>
      <c r="U18" s="89"/>
      <c r="V18" s="82"/>
      <c r="W18" s="90">
        <f t="shared" si="2"/>
        <v>8</v>
      </c>
    </row>
    <row r="19" spans="1:23" ht="20.25" customHeight="1">
      <c r="A19" s="89">
        <v>9</v>
      </c>
      <c r="B19" s="82"/>
      <c r="C19" s="156">
        <v>209</v>
      </c>
      <c r="D19" s="136" t="s">
        <v>161</v>
      </c>
      <c r="E19" s="94" t="s">
        <v>39</v>
      </c>
      <c r="F19" s="85">
        <f t="shared" si="1"/>
        <v>8</v>
      </c>
      <c r="G19" s="87"/>
      <c r="H19" s="88" t="s">
        <v>230</v>
      </c>
      <c r="I19" s="89" t="s">
        <v>232</v>
      </c>
      <c r="J19" s="89" t="s">
        <v>233</v>
      </c>
      <c r="K19" s="89" t="s">
        <v>230</v>
      </c>
      <c r="L19" s="89" t="s">
        <v>234</v>
      </c>
      <c r="M19" s="89" t="s">
        <v>230</v>
      </c>
      <c r="N19" s="89" t="s">
        <v>232</v>
      </c>
      <c r="O19" s="89" t="s">
        <v>230</v>
      </c>
      <c r="P19" s="89" t="s">
        <v>230</v>
      </c>
      <c r="Q19" s="89" t="s">
        <v>232</v>
      </c>
      <c r="R19" s="89"/>
      <c r="S19" s="89"/>
      <c r="T19" s="89"/>
      <c r="U19" s="89"/>
      <c r="V19" s="82"/>
      <c r="W19" s="90">
        <f t="shared" si="2"/>
        <v>8</v>
      </c>
    </row>
    <row r="20" spans="1:23" ht="20.25" customHeight="1">
      <c r="A20" s="89">
        <v>9</v>
      </c>
      <c r="B20" s="82"/>
      <c r="C20" s="156">
        <v>210</v>
      </c>
      <c r="D20" s="136" t="s">
        <v>162</v>
      </c>
      <c r="E20" s="94" t="s">
        <v>60</v>
      </c>
      <c r="F20" s="85">
        <f t="shared" si="1"/>
        <v>8</v>
      </c>
      <c r="G20" s="87"/>
      <c r="H20" s="88" t="s">
        <v>230</v>
      </c>
      <c r="I20" s="89" t="s">
        <v>241</v>
      </c>
      <c r="J20" s="89" t="s">
        <v>233</v>
      </c>
      <c r="K20" s="89" t="s">
        <v>230</v>
      </c>
      <c r="L20" s="89" t="s">
        <v>232</v>
      </c>
      <c r="M20" s="89" t="s">
        <v>230</v>
      </c>
      <c r="N20" s="89" t="s">
        <v>232</v>
      </c>
      <c r="O20" s="89" t="s">
        <v>230</v>
      </c>
      <c r="P20" s="89" t="s">
        <v>233</v>
      </c>
      <c r="Q20" s="89" t="s">
        <v>232</v>
      </c>
      <c r="R20" s="89"/>
      <c r="S20" s="89"/>
      <c r="T20" s="89"/>
      <c r="U20" s="89"/>
      <c r="V20" s="82"/>
      <c r="W20" s="90">
        <f t="shared" si="2"/>
        <v>8</v>
      </c>
    </row>
    <row r="21" spans="1:23" ht="20.25" customHeight="1">
      <c r="A21" s="89">
        <v>9</v>
      </c>
      <c r="B21" s="82"/>
      <c r="C21" s="156">
        <v>213</v>
      </c>
      <c r="D21" s="136" t="s">
        <v>165</v>
      </c>
      <c r="E21" s="94" t="s">
        <v>166</v>
      </c>
      <c r="F21" s="85">
        <f t="shared" si="1"/>
        <v>8</v>
      </c>
      <c r="G21" s="87"/>
      <c r="H21" s="88" t="s">
        <v>230</v>
      </c>
      <c r="I21" s="89" t="s">
        <v>241</v>
      </c>
      <c r="J21" s="89" t="s">
        <v>233</v>
      </c>
      <c r="K21" s="89" t="s">
        <v>230</v>
      </c>
      <c r="L21" s="89" t="s">
        <v>232</v>
      </c>
      <c r="M21" s="89" t="s">
        <v>230</v>
      </c>
      <c r="N21" s="89" t="s">
        <v>232</v>
      </c>
      <c r="O21" s="89" t="s">
        <v>230</v>
      </c>
      <c r="P21" s="89" t="s">
        <v>234</v>
      </c>
      <c r="Q21" s="89" t="s">
        <v>232</v>
      </c>
      <c r="R21" s="89"/>
      <c r="S21" s="89"/>
      <c r="T21" s="89"/>
      <c r="U21" s="89"/>
      <c r="V21" s="82"/>
      <c r="W21" s="90">
        <f t="shared" si="2"/>
        <v>8</v>
      </c>
    </row>
    <row r="22" spans="1:24" ht="20.25" customHeight="1">
      <c r="A22" s="89">
        <v>9</v>
      </c>
      <c r="B22" s="82"/>
      <c r="C22" s="156">
        <v>214</v>
      </c>
      <c r="D22" s="136" t="s">
        <v>167</v>
      </c>
      <c r="E22" s="94" t="s">
        <v>168</v>
      </c>
      <c r="F22" s="85">
        <f t="shared" si="1"/>
        <v>8</v>
      </c>
      <c r="G22" s="87"/>
      <c r="H22" s="88" t="s">
        <v>230</v>
      </c>
      <c r="I22" s="89" t="s">
        <v>241</v>
      </c>
      <c r="J22" s="89" t="s">
        <v>234</v>
      </c>
      <c r="K22" s="89" t="s">
        <v>234</v>
      </c>
      <c r="L22" s="89" t="s">
        <v>241</v>
      </c>
      <c r="M22" s="89" t="s">
        <v>230</v>
      </c>
      <c r="N22" s="89" t="s">
        <v>232</v>
      </c>
      <c r="O22" s="89" t="s">
        <v>230</v>
      </c>
      <c r="P22" s="89" t="s">
        <v>230</v>
      </c>
      <c r="Q22" s="89" t="s">
        <v>232</v>
      </c>
      <c r="R22" s="89"/>
      <c r="S22" s="89"/>
      <c r="T22" s="89"/>
      <c r="U22" s="89"/>
      <c r="V22" s="82"/>
      <c r="W22" s="90">
        <f t="shared" si="2"/>
        <v>8</v>
      </c>
      <c r="X22" s="137"/>
    </row>
    <row r="23" spans="1:23" ht="20.25" customHeight="1">
      <c r="A23" s="89"/>
      <c r="B23" s="82">
        <v>3</v>
      </c>
      <c r="C23" s="157">
        <v>229</v>
      </c>
      <c r="D23" s="136" t="s">
        <v>237</v>
      </c>
      <c r="E23" s="168" t="s">
        <v>251</v>
      </c>
      <c r="F23" s="85">
        <f t="shared" si="1"/>
        <v>8</v>
      </c>
      <c r="G23" s="87"/>
      <c r="H23" s="88" t="s">
        <v>9</v>
      </c>
      <c r="I23" s="89" t="s">
        <v>241</v>
      </c>
      <c r="J23" s="89" t="s">
        <v>233</v>
      </c>
      <c r="K23" s="89" t="s">
        <v>230</v>
      </c>
      <c r="L23" s="89" t="s">
        <v>241</v>
      </c>
      <c r="M23" s="89" t="s">
        <v>233</v>
      </c>
      <c r="N23" s="89" t="s">
        <v>243</v>
      </c>
      <c r="O23" s="89" t="s">
        <v>230</v>
      </c>
      <c r="P23" s="89" t="s">
        <v>230</v>
      </c>
      <c r="Q23" s="89" t="s">
        <v>232</v>
      </c>
      <c r="R23" s="89"/>
      <c r="S23" s="89"/>
      <c r="T23" s="89"/>
      <c r="U23" s="89"/>
      <c r="V23" s="82"/>
      <c r="W23" s="90">
        <f t="shared" si="2"/>
        <v>8</v>
      </c>
    </row>
    <row r="24" spans="1:23" ht="20.25" customHeight="1">
      <c r="A24" s="89">
        <v>16</v>
      </c>
      <c r="B24" s="82"/>
      <c r="C24" s="156">
        <v>203</v>
      </c>
      <c r="D24" s="136" t="s">
        <v>155</v>
      </c>
      <c r="E24" s="94" t="s">
        <v>60</v>
      </c>
      <c r="F24" s="85">
        <f t="shared" si="1"/>
        <v>7</v>
      </c>
      <c r="G24" s="87"/>
      <c r="H24" s="88" t="s">
        <v>233</v>
      </c>
      <c r="I24" s="89" t="s">
        <v>241</v>
      </c>
      <c r="J24" s="89" t="s">
        <v>233</v>
      </c>
      <c r="K24" s="89" t="s">
        <v>230</v>
      </c>
      <c r="L24" s="89" t="s">
        <v>241</v>
      </c>
      <c r="M24" s="89" t="s">
        <v>230</v>
      </c>
      <c r="N24" s="89" t="s">
        <v>234</v>
      </c>
      <c r="O24" s="89" t="s">
        <v>230</v>
      </c>
      <c r="P24" s="89" t="s">
        <v>233</v>
      </c>
      <c r="Q24" s="89" t="s">
        <v>232</v>
      </c>
      <c r="R24" s="89"/>
      <c r="S24" s="89"/>
      <c r="T24" s="89"/>
      <c r="U24" s="89"/>
      <c r="V24" s="82"/>
      <c r="W24" s="90">
        <f t="shared" si="2"/>
        <v>7</v>
      </c>
    </row>
    <row r="25" spans="1:23" ht="20.25" customHeight="1">
      <c r="A25" s="89">
        <v>16</v>
      </c>
      <c r="B25" s="82"/>
      <c r="C25" s="156">
        <v>206</v>
      </c>
      <c r="D25" s="136" t="s">
        <v>158</v>
      </c>
      <c r="E25" s="94"/>
      <c r="F25" s="85">
        <f t="shared" si="1"/>
        <v>7</v>
      </c>
      <c r="G25" s="87"/>
      <c r="H25" s="88" t="s">
        <v>225</v>
      </c>
      <c r="I25" s="89" t="s">
        <v>227</v>
      </c>
      <c r="J25" s="89" t="s">
        <v>226</v>
      </c>
      <c r="K25" s="89" t="s">
        <v>225</v>
      </c>
      <c r="L25" s="89" t="s">
        <v>228</v>
      </c>
      <c r="M25" s="89" t="s">
        <v>226</v>
      </c>
      <c r="N25" s="89" t="s">
        <v>228</v>
      </c>
      <c r="O25" s="89" t="s">
        <v>225</v>
      </c>
      <c r="P25" s="89" t="s">
        <v>225</v>
      </c>
      <c r="Q25" s="89" t="s">
        <v>226</v>
      </c>
      <c r="R25" s="89"/>
      <c r="S25" s="89"/>
      <c r="T25" s="89"/>
      <c r="U25" s="89"/>
      <c r="V25" s="82"/>
      <c r="W25" s="90">
        <f t="shared" si="2"/>
        <v>7</v>
      </c>
    </row>
    <row r="26" spans="1:23" ht="20.25" customHeight="1">
      <c r="A26" s="89">
        <v>18</v>
      </c>
      <c r="B26" s="82"/>
      <c r="C26" s="156">
        <v>208</v>
      </c>
      <c r="D26" s="136" t="s">
        <v>160</v>
      </c>
      <c r="E26" s="94" t="s">
        <v>60</v>
      </c>
      <c r="F26" s="85">
        <f t="shared" si="1"/>
        <v>6</v>
      </c>
      <c r="G26" s="87"/>
      <c r="H26" s="88" t="s">
        <v>230</v>
      </c>
      <c r="I26" s="89" t="s">
        <v>241</v>
      </c>
      <c r="J26" s="89" t="s">
        <v>233</v>
      </c>
      <c r="K26" s="89" t="s">
        <v>234</v>
      </c>
      <c r="L26" s="89" t="s">
        <v>233</v>
      </c>
      <c r="M26" s="89" t="s">
        <v>230</v>
      </c>
      <c r="N26" s="89" t="s">
        <v>232</v>
      </c>
      <c r="O26" s="89" t="s">
        <v>233</v>
      </c>
      <c r="P26" s="89" t="s">
        <v>241</v>
      </c>
      <c r="Q26" s="89" t="s">
        <v>232</v>
      </c>
      <c r="R26" s="89"/>
      <c r="S26" s="89"/>
      <c r="T26" s="89"/>
      <c r="U26" s="89"/>
      <c r="V26" s="82"/>
      <c r="W26" s="90">
        <f t="shared" si="2"/>
        <v>6</v>
      </c>
    </row>
    <row r="27" spans="1:23" ht="20.25" customHeight="1">
      <c r="A27" s="89">
        <v>18</v>
      </c>
      <c r="B27" s="82"/>
      <c r="C27" s="156">
        <v>221</v>
      </c>
      <c r="D27" s="136" t="s">
        <v>175</v>
      </c>
      <c r="E27" s="94" t="s">
        <v>60</v>
      </c>
      <c r="F27" s="85">
        <f t="shared" si="1"/>
        <v>6</v>
      </c>
      <c r="G27" s="87"/>
      <c r="H27" s="88" t="s">
        <v>230</v>
      </c>
      <c r="I27" s="89" t="s">
        <v>241</v>
      </c>
      <c r="J27" s="89" t="s">
        <v>234</v>
      </c>
      <c r="K27" s="89" t="s">
        <v>230</v>
      </c>
      <c r="L27" s="89" t="s">
        <v>243</v>
      </c>
      <c r="M27" s="89" t="s">
        <v>230</v>
      </c>
      <c r="N27" s="89" t="s">
        <v>232</v>
      </c>
      <c r="O27" s="89" t="s">
        <v>230</v>
      </c>
      <c r="P27" s="89" t="s">
        <v>241</v>
      </c>
      <c r="Q27" s="89" t="s">
        <v>233</v>
      </c>
      <c r="R27" s="89"/>
      <c r="S27" s="89"/>
      <c r="T27" s="89"/>
      <c r="U27" s="89"/>
      <c r="V27" s="82"/>
      <c r="W27" s="90">
        <f t="shared" si="2"/>
        <v>6</v>
      </c>
    </row>
    <row r="28" spans="1:23" ht="20.25" customHeight="1">
      <c r="A28" s="89">
        <v>18</v>
      </c>
      <c r="B28" s="82"/>
      <c r="C28" s="156">
        <v>222</v>
      </c>
      <c r="D28" s="136" t="s">
        <v>176</v>
      </c>
      <c r="E28" s="94" t="s">
        <v>60</v>
      </c>
      <c r="F28" s="85">
        <f t="shared" si="1"/>
        <v>6</v>
      </c>
      <c r="G28" s="87"/>
      <c r="H28" s="88" t="s">
        <v>230</v>
      </c>
      <c r="I28" s="89" t="s">
        <v>241</v>
      </c>
      <c r="J28" s="89" t="s">
        <v>233</v>
      </c>
      <c r="K28" s="89" t="s">
        <v>233</v>
      </c>
      <c r="L28" s="89" t="s">
        <v>233</v>
      </c>
      <c r="M28" s="89" t="s">
        <v>230</v>
      </c>
      <c r="N28" s="89" t="s">
        <v>232</v>
      </c>
      <c r="O28" s="89" t="s">
        <v>232</v>
      </c>
      <c r="P28" s="89" t="s">
        <v>241</v>
      </c>
      <c r="Q28" s="89" t="s">
        <v>232</v>
      </c>
      <c r="R28" s="89"/>
      <c r="S28" s="89"/>
      <c r="T28" s="89"/>
      <c r="U28" s="89"/>
      <c r="V28" s="82"/>
      <c r="W28" s="90">
        <f t="shared" si="2"/>
        <v>6</v>
      </c>
    </row>
    <row r="29" spans="1:23" ht="20.25" customHeight="1">
      <c r="A29" s="89">
        <v>18</v>
      </c>
      <c r="B29" s="82"/>
      <c r="C29" s="156">
        <v>224</v>
      </c>
      <c r="D29" s="136" t="s">
        <v>178</v>
      </c>
      <c r="E29" s="94" t="s">
        <v>60</v>
      </c>
      <c r="F29" s="85">
        <f t="shared" si="1"/>
        <v>6</v>
      </c>
      <c r="G29" s="87"/>
      <c r="H29" s="88" t="s">
        <v>230</v>
      </c>
      <c r="I29" s="89" t="s">
        <v>241</v>
      </c>
      <c r="J29" s="89" t="s">
        <v>234</v>
      </c>
      <c r="K29" s="89" t="s">
        <v>234</v>
      </c>
      <c r="L29" s="89" t="s">
        <v>232</v>
      </c>
      <c r="M29" s="89" t="s">
        <v>230</v>
      </c>
      <c r="N29" s="89" t="s">
        <v>232</v>
      </c>
      <c r="O29" s="89" t="s">
        <v>230</v>
      </c>
      <c r="P29" s="89" t="s">
        <v>234</v>
      </c>
      <c r="Q29" s="89" t="s">
        <v>232</v>
      </c>
      <c r="R29" s="89"/>
      <c r="S29" s="89"/>
      <c r="T29" s="89"/>
      <c r="U29" s="89"/>
      <c r="V29" s="82"/>
      <c r="W29" s="90">
        <f t="shared" si="2"/>
        <v>6</v>
      </c>
    </row>
    <row r="30" spans="1:23" ht="20.25" customHeight="1">
      <c r="A30" s="89">
        <v>18</v>
      </c>
      <c r="B30" s="82"/>
      <c r="C30" s="156">
        <v>226</v>
      </c>
      <c r="D30" s="136" t="s">
        <v>180</v>
      </c>
      <c r="E30" s="94" t="s">
        <v>60</v>
      </c>
      <c r="F30" s="85">
        <f t="shared" si="1"/>
        <v>6</v>
      </c>
      <c r="G30" s="87"/>
      <c r="H30" s="88" t="s">
        <v>230</v>
      </c>
      <c r="I30" s="89" t="s">
        <v>243</v>
      </c>
      <c r="J30" s="89" t="s">
        <v>233</v>
      </c>
      <c r="K30" s="89" t="s">
        <v>230</v>
      </c>
      <c r="L30" s="89" t="s">
        <v>234</v>
      </c>
      <c r="M30" s="89" t="s">
        <v>230</v>
      </c>
      <c r="N30" s="89" t="s">
        <v>232</v>
      </c>
      <c r="O30" s="89" t="s">
        <v>230</v>
      </c>
      <c r="P30" s="89" t="s">
        <v>234</v>
      </c>
      <c r="Q30" s="89" t="s">
        <v>233</v>
      </c>
      <c r="R30" s="89"/>
      <c r="S30" s="89"/>
      <c r="T30" s="89"/>
      <c r="U30" s="89"/>
      <c r="V30" s="82"/>
      <c r="W30" s="90">
        <f t="shared" si="2"/>
        <v>6</v>
      </c>
    </row>
    <row r="31" spans="1:23" ht="20.25" customHeight="1">
      <c r="A31" s="89">
        <v>23</v>
      </c>
      <c r="B31" s="82"/>
      <c r="C31" s="156">
        <v>218</v>
      </c>
      <c r="D31" s="136" t="s">
        <v>172</v>
      </c>
      <c r="E31" s="94" t="s">
        <v>60</v>
      </c>
      <c r="F31" s="85">
        <f t="shared" si="1"/>
        <v>5</v>
      </c>
      <c r="G31" s="87"/>
      <c r="H31" s="88" t="s">
        <v>233</v>
      </c>
      <c r="I31" s="89" t="s">
        <v>241</v>
      </c>
      <c r="J31" s="89" t="s">
        <v>234</v>
      </c>
      <c r="K31" s="89" t="s">
        <v>230</v>
      </c>
      <c r="L31" s="89" t="s">
        <v>232</v>
      </c>
      <c r="M31" s="89" t="s">
        <v>230</v>
      </c>
      <c r="N31" s="89" t="s">
        <v>232</v>
      </c>
      <c r="O31" s="89" t="s">
        <v>230</v>
      </c>
      <c r="P31" s="89" t="s">
        <v>233</v>
      </c>
      <c r="Q31" s="89" t="s">
        <v>233</v>
      </c>
      <c r="R31" s="89"/>
      <c r="S31" s="89"/>
      <c r="T31" s="89"/>
      <c r="U31" s="89"/>
      <c r="V31" s="82"/>
      <c r="W31" s="90">
        <f t="shared" si="2"/>
        <v>5</v>
      </c>
    </row>
    <row r="32" spans="1:23" ht="20.25" customHeight="1">
      <c r="A32" s="89">
        <v>23</v>
      </c>
      <c r="B32" s="82"/>
      <c r="C32" s="156">
        <v>220</v>
      </c>
      <c r="D32" s="136" t="s">
        <v>174</v>
      </c>
      <c r="E32" s="94" t="s">
        <v>60</v>
      </c>
      <c r="F32" s="85">
        <f t="shared" si="1"/>
        <v>5</v>
      </c>
      <c r="G32" s="87"/>
      <c r="H32" s="88" t="s">
        <v>234</v>
      </c>
      <c r="I32" s="89" t="s">
        <v>241</v>
      </c>
      <c r="J32" s="89" t="s">
        <v>233</v>
      </c>
      <c r="K32" s="89" t="s">
        <v>233</v>
      </c>
      <c r="L32" s="89" t="s">
        <v>230</v>
      </c>
      <c r="M32" s="89" t="s">
        <v>230</v>
      </c>
      <c r="N32" s="89" t="s">
        <v>234</v>
      </c>
      <c r="O32" s="89" t="s">
        <v>233</v>
      </c>
      <c r="P32" s="89" t="s">
        <v>230</v>
      </c>
      <c r="Q32" s="89" t="s">
        <v>232</v>
      </c>
      <c r="R32" s="89"/>
      <c r="S32" s="89"/>
      <c r="T32" s="89"/>
      <c r="U32" s="89"/>
      <c r="V32" s="82"/>
      <c r="W32" s="90">
        <f t="shared" si="2"/>
        <v>5</v>
      </c>
    </row>
    <row r="33" spans="1:23" ht="20.25" customHeight="1">
      <c r="A33" s="89">
        <v>25</v>
      </c>
      <c r="B33" s="82"/>
      <c r="C33" s="156">
        <v>227</v>
      </c>
      <c r="D33" s="136" t="s">
        <v>181</v>
      </c>
      <c r="E33" s="94" t="s">
        <v>60</v>
      </c>
      <c r="F33" s="85">
        <f t="shared" si="1"/>
        <v>3</v>
      </c>
      <c r="G33" s="87"/>
      <c r="H33" s="88" t="s">
        <v>233</v>
      </c>
      <c r="I33" s="89" t="s">
        <v>241</v>
      </c>
      <c r="J33" s="89" t="s">
        <v>230</v>
      </c>
      <c r="K33" s="89" t="s">
        <v>234</v>
      </c>
      <c r="L33" s="89" t="s">
        <v>232</v>
      </c>
      <c r="M33" s="89" t="s">
        <v>230</v>
      </c>
      <c r="N33" s="89" t="s">
        <v>230</v>
      </c>
      <c r="O33" s="89" t="s">
        <v>230</v>
      </c>
      <c r="P33" s="89" t="s">
        <v>234</v>
      </c>
      <c r="Q33" s="89" t="s">
        <v>234</v>
      </c>
      <c r="R33" s="89"/>
      <c r="S33" s="89"/>
      <c r="T33" s="89"/>
      <c r="U33" s="89"/>
      <c r="V33" s="82"/>
      <c r="W33" s="90">
        <f t="shared" si="2"/>
        <v>3</v>
      </c>
    </row>
    <row r="34" spans="1:23" ht="20.25" customHeight="1">
      <c r="A34" s="89"/>
      <c r="B34" s="82"/>
      <c r="C34" s="156">
        <v>216</v>
      </c>
      <c r="D34" s="136" t="s">
        <v>170</v>
      </c>
      <c r="E34" s="94" t="s">
        <v>39</v>
      </c>
      <c r="F34" s="85">
        <f t="shared" si="1"/>
        <v>0</v>
      </c>
      <c r="G34" s="87"/>
      <c r="H34" s="88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2"/>
      <c r="W34" s="90">
        <f t="shared" si="2"/>
        <v>0</v>
      </c>
    </row>
    <row r="35" spans="1:23" ht="20.25" customHeight="1">
      <c r="A35" s="89"/>
      <c r="B35" s="82"/>
      <c r="C35" s="156">
        <v>219</v>
      </c>
      <c r="D35" s="136" t="s">
        <v>173</v>
      </c>
      <c r="E35" s="94" t="s">
        <v>60</v>
      </c>
      <c r="F35" s="85">
        <f t="shared" si="1"/>
        <v>0</v>
      </c>
      <c r="G35" s="87"/>
      <c r="H35" s="88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2"/>
      <c r="W35" s="90">
        <f t="shared" si="2"/>
        <v>0</v>
      </c>
    </row>
    <row r="36" spans="1:23" ht="20.25" customHeight="1">
      <c r="A36" s="1"/>
      <c r="B36" s="1"/>
      <c r="C36" s="158"/>
      <c r="D36" s="122" t="s">
        <v>13</v>
      </c>
      <c r="E36" s="123">
        <f>COUNTBLANK(H$6:H35)</f>
        <v>2</v>
      </c>
      <c r="F36" s="48"/>
      <c r="G36" s="124"/>
      <c r="H36" s="12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26"/>
    </row>
    <row r="37" spans="1:23" ht="20.25" customHeight="1">
      <c r="A37" s="49"/>
      <c r="B37" s="49"/>
      <c r="C37" s="159"/>
      <c r="D37" s="50" t="s">
        <v>6</v>
      </c>
      <c r="E37" s="74">
        <f>E4-E36</f>
        <v>28</v>
      </c>
      <c r="F37" s="51"/>
      <c r="G37" s="52"/>
      <c r="H37" s="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5"/>
    </row>
    <row r="38" spans="3:5" ht="20.25" customHeight="1">
      <c r="C38" s="149" t="s">
        <v>182</v>
      </c>
      <c r="D38" s="137"/>
      <c r="E38" s="143"/>
    </row>
  </sheetData>
  <sheetProtection/>
  <conditionalFormatting sqref="H6:V37">
    <cfRule type="cellIs" priority="1" dxfId="0" operator="notEqual" stopIfTrue="1">
      <formula>H$3</formula>
    </cfRule>
  </conditionalFormatting>
  <printOptions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na</cp:lastModifiedBy>
  <cp:lastPrinted>2013-11-03T07:19:37Z</cp:lastPrinted>
  <dcterms:created xsi:type="dcterms:W3CDTF">2002-11-12T21:24:59Z</dcterms:created>
  <dcterms:modified xsi:type="dcterms:W3CDTF">2013-11-03T07:41:42Z</dcterms:modified>
  <cp:category/>
  <cp:version/>
  <cp:contentType/>
  <cp:contentStatus/>
</cp:coreProperties>
</file>